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21\2021 Web Updates\"/>
    </mc:Choice>
  </mc:AlternateContent>
  <workbookProtection workbookAlgorithmName="SHA-512" workbookHashValue="7Vj/mIDstGInx1/kPmdusr8LvD9mdAAhWTiJd2rvVypAauTUDoPgOrbNZBLzer1+SdPiwf5ENNIcyPQN65/wXA==" workbookSaltValue="fx2W+YlXoSesu33x7xXocw==" workbookSpinCount="100000" lockStructure="1"/>
  <bookViews>
    <workbookView xWindow="0" yWindow="0" windowWidth="4140" windowHeight="3510"/>
  </bookViews>
  <sheets>
    <sheet name="Submissions" sheetId="1" r:id="rId1"/>
  </sheets>
  <definedNames>
    <definedName name="_xlnm.Print_Area" localSheetId="0">Submissions!$A$1:$AD$203</definedName>
    <definedName name="_xlnm.Print_Titles" localSheetId="0">Submissions!$10:$10</definedName>
  </definedNames>
  <calcPr calcId="162913"/>
</workbook>
</file>

<file path=xl/calcChain.xml><?xml version="1.0" encoding="utf-8"?>
<calcChain xmlns="http://schemas.openxmlformats.org/spreadsheetml/2006/main">
  <c r="Q203" i="1" l="1"/>
  <c r="Q35" i="1"/>
  <c r="Q176" i="1"/>
  <c r="Q162" i="1" l="1"/>
  <c r="Q51" i="1" l="1"/>
  <c r="Q102" i="1" l="1"/>
  <c r="E187" i="1" l="1"/>
  <c r="C163" i="1" l="1"/>
  <c r="E162" i="1"/>
  <c r="E126" i="1"/>
  <c r="E79" i="1"/>
  <c r="E35" i="1"/>
  <c r="Q98" i="1" l="1"/>
  <c r="Q93" i="1"/>
  <c r="Q87" i="1"/>
  <c r="C140" i="1" l="1"/>
  <c r="C127" i="1"/>
  <c r="C80" i="1"/>
  <c r="Q202" i="1" l="1"/>
  <c r="Q193" i="1"/>
  <c r="Q187" i="1"/>
  <c r="Q171" i="1"/>
  <c r="Q167" i="1"/>
  <c r="Q151" i="1"/>
  <c r="Q148" i="1"/>
  <c r="Q139" i="1"/>
  <c r="Q131" i="1"/>
  <c r="Q126" i="1"/>
  <c r="Q106" i="1"/>
  <c r="Q79" i="1"/>
  <c r="Q54" i="1"/>
  <c r="Q47" i="1"/>
  <c r="Q43" i="1"/>
  <c r="Q40" i="1"/>
</calcChain>
</file>

<file path=xl/sharedStrings.xml><?xml version="1.0" encoding="utf-8"?>
<sst xmlns="http://schemas.openxmlformats.org/spreadsheetml/2006/main" count="1574" uniqueCount="741">
  <si>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</si>
  <si>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</si>
  <si>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</si>
  <si>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</si>
  <si>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</si>
  <si>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</si>
  <si>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</si>
  <si>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</si>
  <si>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</si>
  <si>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</si>
  <si>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</si>
  <si>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</si>
  <si>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</si>
  <si>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</si>
  <si>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</si>
  <si>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</si>
  <si>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</si>
  <si>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Texas Department of Housing and Community Affairs</t>
  </si>
  <si>
    <t>Total HTCs Requested</t>
  </si>
  <si>
    <t>USDA Set-Aside</t>
  </si>
  <si>
    <t>Construction Type</t>
  </si>
  <si>
    <t>Region 1/Rural</t>
  </si>
  <si>
    <t>Estimated Amount Available to Allocate</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</si>
  <si>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</si>
  <si>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</si>
  <si>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</si>
  <si>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</si>
  <si>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</si>
  <si>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</si>
  <si>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</si>
  <si>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</si>
  <si>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</si>
  <si>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</si>
  <si>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</si>
  <si>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</si>
  <si>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</si>
  <si>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</si>
  <si>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</si>
  <si>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</si>
  <si>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</si>
  <si>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</si>
  <si>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</si>
  <si>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</si>
  <si>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</si>
  <si>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</si>
  <si>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</si>
  <si>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</si>
  <si>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</si>
  <si>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</si>
  <si>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Applicant Contact Name</t>
  </si>
  <si>
    <t>Second Contact Name</t>
  </si>
  <si>
    <t>Direct Loan</t>
  </si>
  <si>
    <t>Estimated At-Risk Available</t>
  </si>
  <si>
    <t>2021 Competitive (9%) Housing Tax Credit (HTC) Program</t>
  </si>
  <si>
    <t xml:space="preserve">Elderly Max </t>
  </si>
  <si>
    <t xml:space="preserve">Elderly Max  </t>
  </si>
  <si>
    <t>21038</t>
  </si>
  <si>
    <t>Houston 150 Bayou Apartments</t>
  </si>
  <si>
    <t>21148</t>
  </si>
  <si>
    <t>William Booth Apartments</t>
  </si>
  <si>
    <t>21159</t>
  </si>
  <si>
    <t>Park Place Apartments</t>
  </si>
  <si>
    <t>21312</t>
  </si>
  <si>
    <t>SavannahPark of Keene</t>
  </si>
  <si>
    <t>21228</t>
  </si>
  <si>
    <t>El Jardin</t>
  </si>
  <si>
    <t>21118</t>
  </si>
  <si>
    <t>Cherry Village Apartments</t>
  </si>
  <si>
    <t>21119</t>
  </si>
  <si>
    <t>Cedar Grove Estates I and II</t>
  </si>
  <si>
    <t>21164</t>
  </si>
  <si>
    <t>Town Oaks Apartments</t>
  </si>
  <si>
    <t>21175</t>
  </si>
  <si>
    <t>Wells Manor</t>
  </si>
  <si>
    <t>21176</t>
  </si>
  <si>
    <t>Mill Run</t>
  </si>
  <si>
    <t>21017</t>
  </si>
  <si>
    <t>Hughes House</t>
  </si>
  <si>
    <t>21018</t>
  </si>
  <si>
    <t>Pathways at Rosewood Courts East</t>
  </si>
  <si>
    <t>21058</t>
  </si>
  <si>
    <t>Evening Star Apartments</t>
  </si>
  <si>
    <t>21185</t>
  </si>
  <si>
    <t>Weslaco Village</t>
  </si>
  <si>
    <t>21311</t>
  </si>
  <si>
    <t>SavannahPark of Crosbyton</t>
  </si>
  <si>
    <t>21034</t>
  </si>
  <si>
    <t>Oasis Springs</t>
  </si>
  <si>
    <t>21156</t>
  </si>
  <si>
    <t>Bayshore Manor and Bay View Apartments</t>
  </si>
  <si>
    <t>2200 Montrose Place</t>
  </si>
  <si>
    <t>2550 W 8th Street</t>
  </si>
  <si>
    <t>1600 and 1602 Pine Tree Rd.</t>
  </si>
  <si>
    <t>1304 Vicky Street</t>
  </si>
  <si>
    <t>2330 N. Highway 208</t>
  </si>
  <si>
    <t>5360 East 5th Street</t>
  </si>
  <si>
    <t xml:space="preserve">Approx. 6970 Portwest Drive </t>
  </si>
  <si>
    <t xml:space="preserve">808 Frawley Street </t>
  </si>
  <si>
    <t>20 S. Mechanic</t>
  </si>
  <si>
    <t>213 W. 4th Street</t>
  </si>
  <si>
    <t>1114 E Levee St</t>
  </si>
  <si>
    <t>724 E Avenue N</t>
  </si>
  <si>
    <t>120 Waters Street</t>
  </si>
  <si>
    <t>6 Wright Patman Drive / 70 Manor Loop</t>
  </si>
  <si>
    <t>55 Mill Run Circle</t>
  </si>
  <si>
    <t>4830 E. Rosedale Street and 4908 E. Rosedale Street</t>
  </si>
  <si>
    <t>2001 Rosewood Ave.</t>
  </si>
  <si>
    <t>11800 S. Glen Drive</t>
  </si>
  <si>
    <t>1601 S. Bridge Ave.</t>
  </si>
  <si>
    <t>1204 E. Hwy US-82</t>
  </si>
  <si>
    <t>138 Sandipiper Circle</t>
  </si>
  <si>
    <t>21117</t>
  </si>
  <si>
    <t>Montrose Valley Apartments</t>
  </si>
  <si>
    <t>21206</t>
  </si>
  <si>
    <t>Woodcrest</t>
  </si>
  <si>
    <t>21220</t>
  </si>
  <si>
    <t>Longview Square</t>
  </si>
  <si>
    <t>21150</t>
  </si>
  <si>
    <t>Big Lake Seniors Apartments</t>
  </si>
  <si>
    <t>21151</t>
  </si>
  <si>
    <t>Colorado City Apartments</t>
  </si>
  <si>
    <t>21157</t>
  </si>
  <si>
    <t>Katy Manor Apartments</t>
  </si>
  <si>
    <t>Belton</t>
  </si>
  <si>
    <t>Odessa</t>
  </si>
  <si>
    <t>Longview</t>
  </si>
  <si>
    <t>Big Lake</t>
  </si>
  <si>
    <t>Colorado City</t>
  </si>
  <si>
    <t>Katy</t>
  </si>
  <si>
    <t>Houston</t>
  </si>
  <si>
    <t>Bellville</t>
  </si>
  <si>
    <t>Keene</t>
  </si>
  <si>
    <t>Brownsville</t>
  </si>
  <si>
    <t>Kenedy</t>
  </si>
  <si>
    <t>Wells</t>
  </si>
  <si>
    <t>Elkhart</t>
  </si>
  <si>
    <t>Fort Worth</t>
  </si>
  <si>
    <t>Austin</t>
  </si>
  <si>
    <t>Weslaco</t>
  </si>
  <si>
    <t>Crosbyton</t>
  </si>
  <si>
    <t>Palacios</t>
  </si>
  <si>
    <t>Bell</t>
  </si>
  <si>
    <t>Ector</t>
  </si>
  <si>
    <t>Gregg</t>
  </si>
  <si>
    <t>Reagan</t>
  </si>
  <si>
    <t>Mitchell</t>
  </si>
  <si>
    <t>Harris</t>
  </si>
  <si>
    <t>Johnson</t>
  </si>
  <si>
    <t>Cameron</t>
  </si>
  <si>
    <t>Karnes</t>
  </si>
  <si>
    <t>Cherokee</t>
  </si>
  <si>
    <t>Anderson</t>
  </si>
  <si>
    <t>Tarrant</t>
  </si>
  <si>
    <t>Travis</t>
  </si>
  <si>
    <t>Hidalgo</t>
  </si>
  <si>
    <t>Crosby</t>
  </si>
  <si>
    <t>Matagorda</t>
  </si>
  <si>
    <t>Urban</t>
  </si>
  <si>
    <t>Rural</t>
  </si>
  <si>
    <t>X</t>
  </si>
  <si>
    <t>AcR</t>
  </si>
  <si>
    <t>Recon</t>
  </si>
  <si>
    <t>NC</t>
  </si>
  <si>
    <t>General</t>
  </si>
  <si>
    <t>Elderly</t>
  </si>
  <si>
    <t>Josefina Garcia</t>
  </si>
  <si>
    <t>Alyssa Carpenter</t>
  </si>
  <si>
    <t>Melissa Fisher</t>
  </si>
  <si>
    <t>Bill Fisher</t>
  </si>
  <si>
    <t>Miranda Sprague</t>
  </si>
  <si>
    <t>Tamea Dula</t>
  </si>
  <si>
    <t xml:space="preserve">Murray Calhoun             
</t>
  </si>
  <si>
    <t xml:space="preserve">Jason Rabalais             
</t>
  </si>
  <si>
    <t>Melissa Baughman</t>
  </si>
  <si>
    <t>Jamie Fieser</t>
  </si>
  <si>
    <t>Mark Rogers</t>
  </si>
  <si>
    <t>Rene Campos</t>
  </si>
  <si>
    <t>Tracey Fine</t>
  </si>
  <si>
    <t>Eric Walker</t>
  </si>
  <si>
    <t>Corey Farmer</t>
  </si>
  <si>
    <t>Shawn Smith</t>
  </si>
  <si>
    <t>Carla Mancha</t>
  </si>
  <si>
    <t>Miguel Herrera</t>
  </si>
  <si>
    <t>Dennis Hoover</t>
  </si>
  <si>
    <t>Joel Cortez</t>
  </si>
  <si>
    <t>Devin Baker</t>
  </si>
  <si>
    <t>Rebecca Armer</t>
  </si>
  <si>
    <t>Mary-Margaret Lemons</t>
  </si>
  <si>
    <t>Monique Chavoya</t>
  </si>
  <si>
    <t>Suzanne Schwertner</t>
  </si>
  <si>
    <t>Will Henderson</t>
  </si>
  <si>
    <t>Bradford McMurray</t>
  </si>
  <si>
    <t>Cindy Marquez</t>
  </si>
  <si>
    <t>Nathan Joseph</t>
  </si>
  <si>
    <t>Cristi LaJeunesse</t>
  </si>
  <si>
    <t>1000 S 8th St; 306 W Avenue D</t>
  </si>
  <si>
    <t>Buckholts; Rosebud</t>
  </si>
  <si>
    <t>76518; 76570</t>
  </si>
  <si>
    <t>Milam; Falls</t>
  </si>
  <si>
    <t>48331950100; 48145000700</t>
  </si>
  <si>
    <t>401 N. Panna Maria, 302 E. Broadway, 507 N. Browne, 116 Stewart Street</t>
  </si>
  <si>
    <t>Karnes City; Kenedy</t>
  </si>
  <si>
    <t>78118; 78119</t>
  </si>
  <si>
    <t>48255970200; 48255970300</t>
  </si>
  <si>
    <t>21051</t>
  </si>
  <si>
    <t>Canyon Lofts</t>
  </si>
  <si>
    <t>21112</t>
  </si>
  <si>
    <t>Summer Village</t>
  </si>
  <si>
    <t>SEC 13th Ave and 18th St</t>
  </si>
  <si>
    <t>Canyon</t>
  </si>
  <si>
    <t>NWC of N Sumner St &amp; W Sommerville St</t>
  </si>
  <si>
    <t>Pampa</t>
  </si>
  <si>
    <t>Randall</t>
  </si>
  <si>
    <t>Gray</t>
  </si>
  <si>
    <t>Daniel Sailler</t>
  </si>
  <si>
    <t>Sallie Burchett</t>
  </si>
  <si>
    <t>Brian Kimes</t>
  </si>
  <si>
    <t>Jim Markel</t>
  </si>
  <si>
    <t>21235</t>
  </si>
  <si>
    <t>Inn Town Lofts</t>
  </si>
  <si>
    <t>1202 Main Street</t>
  </si>
  <si>
    <t>Lubbock</t>
  </si>
  <si>
    <t>Matthew Rieger</t>
  </si>
  <si>
    <t>Valentin DeLeon</t>
  </si>
  <si>
    <t>21116</t>
  </si>
  <si>
    <t>Sweetwater Station</t>
  </si>
  <si>
    <t>21040</t>
  </si>
  <si>
    <t>Burkburnett Royal Garden</t>
  </si>
  <si>
    <t>1105 E. Broadway Ave. &amp; 212 Bawcom Street</t>
  </si>
  <si>
    <t>Sweetwater</t>
  </si>
  <si>
    <t>~350 DW Taylor (South of 109 Williams Dr)</t>
  </si>
  <si>
    <t>Burkburnett</t>
  </si>
  <si>
    <t>Nolan</t>
  </si>
  <si>
    <t>Wichita</t>
  </si>
  <si>
    <t>Noor Jooma</t>
  </si>
  <si>
    <t>Lora Myrick</t>
  </si>
  <si>
    <t>21030</t>
  </si>
  <si>
    <t>Abilene Pioneer Crossing</t>
  </si>
  <si>
    <t>21104</t>
  </si>
  <si>
    <t>Heritage at Abilene</t>
  </si>
  <si>
    <t>149-182 Eplens Ct</t>
  </si>
  <si>
    <t>Abilene</t>
  </si>
  <si>
    <t>Taylor</t>
  </si>
  <si>
    <t>1101 S 9th St</t>
  </si>
  <si>
    <t>Matt Gillam</t>
  </si>
  <si>
    <t>21158</t>
  </si>
  <si>
    <t>Juniper Pointe Apartments</t>
  </si>
  <si>
    <t>SW of Village Dr and CR 151</t>
  </si>
  <si>
    <t>Kaufman</t>
  </si>
  <si>
    <t xml:space="preserve">Justin Zimmerman </t>
  </si>
  <si>
    <t>Melissa Forster</t>
  </si>
  <si>
    <t>21087</t>
  </si>
  <si>
    <t>The Versia</t>
  </si>
  <si>
    <t>NWC Grove St and S Story Rd</t>
  </si>
  <si>
    <t>Irving</t>
  </si>
  <si>
    <t>Dallas</t>
  </si>
  <si>
    <t>Sally Gaskin</t>
  </si>
  <si>
    <t>21144</t>
  </si>
  <si>
    <t>Mariposa Apartment Homes at Plano Parkway</t>
  </si>
  <si>
    <t>Near the NWC of West Plano Parkway and North Dallas Tollway</t>
  </si>
  <si>
    <t>Plano</t>
  </si>
  <si>
    <t>Collin</t>
  </si>
  <si>
    <t>Zachary Krochtengel</t>
  </si>
  <si>
    <t>Donald Sampley</t>
  </si>
  <si>
    <t>21145</t>
  </si>
  <si>
    <t>Mariposa Apartment Homes at Communications Parkway</t>
  </si>
  <si>
    <t>4.5 Acres Near the NEC of Communications Parkway and Spring Creek Parkway</t>
  </si>
  <si>
    <t>Stuart Shaw</t>
  </si>
  <si>
    <t>Casey Bump</t>
  </si>
  <si>
    <t>21149</t>
  </si>
  <si>
    <t>Residences at Alpha</t>
  </si>
  <si>
    <t>5353 Alpha Road</t>
  </si>
  <si>
    <t>Gary Lacey</t>
  </si>
  <si>
    <t>Christian Garcia</t>
  </si>
  <si>
    <t>21015</t>
  </si>
  <si>
    <t>Embree Eastside</t>
  </si>
  <si>
    <t>1010 State Hwy 66</t>
  </si>
  <si>
    <t>Garland</t>
  </si>
  <si>
    <t>Thomas E. Huth</t>
  </si>
  <si>
    <t>Sara Reidy</t>
  </si>
  <si>
    <t>21093</t>
  </si>
  <si>
    <t>Parkside on Carrier</t>
  </si>
  <si>
    <t>1217 S. Carrier Parkway</t>
  </si>
  <si>
    <t>Grand Prairie</t>
  </si>
  <si>
    <t>21109</t>
  </si>
  <si>
    <t>The Residence at Sycamore Creek</t>
  </si>
  <si>
    <t>701 Dairy Rd</t>
  </si>
  <si>
    <t>21139</t>
  </si>
  <si>
    <t>Cypress Creek Apartment Homes at Forest Lane</t>
  </si>
  <si>
    <t>11520 North Central Expressway</t>
  </si>
  <si>
    <t>21208</t>
  </si>
  <si>
    <t>Parmore Jupiter Road</t>
  </si>
  <si>
    <t>SWQ of E Parker Rd and Jupiter Rd</t>
  </si>
  <si>
    <t>Payton Mayes</t>
  </si>
  <si>
    <t>Ryan Combs</t>
  </si>
  <si>
    <t>21243</t>
  </si>
  <si>
    <t>Metro Lofts</t>
  </si>
  <si>
    <t>2133-2137 &amp; 2221 Empire Central Dr.</t>
  </si>
  <si>
    <t>21286</t>
  </si>
  <si>
    <t>Blue Sky at Hawks Creek</t>
  </si>
  <si>
    <t>6660 Hawks Creek Avenue</t>
  </si>
  <si>
    <t>Westworth Village</t>
  </si>
  <si>
    <t>Scott Macdonald</t>
  </si>
  <si>
    <t>Lisa Rucker</t>
  </si>
  <si>
    <t>21291</t>
  </si>
  <si>
    <t>The Legacy in Denton</t>
  </si>
  <si>
    <t>4298 E McKinney Street</t>
  </si>
  <si>
    <t>Denton</t>
  </si>
  <si>
    <t>Jack Traeger</t>
  </si>
  <si>
    <t>21081</t>
  </si>
  <si>
    <t>Kiva East</t>
  </si>
  <si>
    <t>SWQ East Side Ave and S Fitzhugh Ave</t>
  </si>
  <si>
    <t>Lisa Stephens</t>
  </si>
  <si>
    <t>21202</t>
  </si>
  <si>
    <t>Residences at Butler</t>
  </si>
  <si>
    <t>2411 Butler St &amp; 2415 Butler St</t>
  </si>
  <si>
    <t>21004</t>
  </si>
  <si>
    <t>Skyline at Cedar Crest</t>
  </si>
  <si>
    <t>2720 East Kiest Blvd</t>
  </si>
  <si>
    <t>Eleanor M.C. Fanning</t>
  </si>
  <si>
    <t>Matt Higgins</t>
  </si>
  <si>
    <t>21007</t>
  </si>
  <si>
    <t>Retta Street Lofts</t>
  </si>
  <si>
    <t>2904 East Belknap Street</t>
  </si>
  <si>
    <t>21053</t>
  </si>
  <si>
    <t>Reserve at Shiloh</t>
  </si>
  <si>
    <t>1102 N Shiloh Road</t>
  </si>
  <si>
    <t>Brian McGeady</t>
  </si>
  <si>
    <t>Justin Gregory</t>
  </si>
  <si>
    <t>21061</t>
  </si>
  <si>
    <t>Magnolia Lofts</t>
  </si>
  <si>
    <t>300 E Magnolia Avenue</t>
  </si>
  <si>
    <t>Jason Arechiga</t>
  </si>
  <si>
    <t>Max Whipple</t>
  </si>
  <si>
    <t>21078</t>
  </si>
  <si>
    <t>Clifton Riverside</t>
  </si>
  <si>
    <t>2400 Block of E Belknap St</t>
  </si>
  <si>
    <t>21136</t>
  </si>
  <si>
    <t>Oaklawn Place</t>
  </si>
  <si>
    <t>5717-5725 Sadler Circle</t>
  </si>
  <si>
    <t>Victor Smeltz</t>
  </si>
  <si>
    <t>Cece Cox</t>
  </si>
  <si>
    <t>21181</t>
  </si>
  <si>
    <t>The Heights at MacArthur</t>
  </si>
  <si>
    <t>400 S. MacArthur Blvd.</t>
  </si>
  <si>
    <t>Adrian Iglesias</t>
  </si>
  <si>
    <t>Chris Applequist</t>
  </si>
  <si>
    <t>21215</t>
  </si>
  <si>
    <t>Torrington Silver Creek</t>
  </si>
  <si>
    <t>NWQ Silver Creek and Bomber Rd</t>
  </si>
  <si>
    <t>White Settlement</t>
  </si>
  <si>
    <t>21263</t>
  </si>
  <si>
    <t>Crossroads Apartments</t>
  </si>
  <si>
    <t>Approx. 1105 E. Lancaster Avenue</t>
  </si>
  <si>
    <t>Don Shisler</t>
  </si>
  <si>
    <t>Ellen Rourke</t>
  </si>
  <si>
    <t>SH</t>
  </si>
  <si>
    <t>21054</t>
  </si>
  <si>
    <t>Reserve at Palestine</t>
  </si>
  <si>
    <t>3310 S. Loop 256</t>
  </si>
  <si>
    <t>Palestine</t>
  </si>
  <si>
    <t>21099</t>
  </si>
  <si>
    <t>Marshall Crossing</t>
  </si>
  <si>
    <t>SEQ Decker Dr and East End Blvd S</t>
  </si>
  <si>
    <t>Marshall</t>
  </si>
  <si>
    <t>Harrison</t>
  </si>
  <si>
    <t>Michael Fogel</t>
  </si>
  <si>
    <t>21055</t>
  </si>
  <si>
    <t>Reserve at Jacksonville</t>
  </si>
  <si>
    <t>Approx 905 Andrews Street (fka 1708 S. Jackson)</t>
  </si>
  <si>
    <t>Jacksonville</t>
  </si>
  <si>
    <t>21254</t>
  </si>
  <si>
    <t>Tenninson Road Housing</t>
  </si>
  <si>
    <t>North Side of Tenninson Rd</t>
  </si>
  <si>
    <t>Mt Pleasant</t>
  </si>
  <si>
    <t>Titus</t>
  </si>
  <si>
    <t>Emanuel H Glockzin, Jr</t>
  </si>
  <si>
    <t>Betsy Brown</t>
  </si>
  <si>
    <t>21258</t>
  </si>
  <si>
    <t>Mt. Pleasant Senior</t>
  </si>
  <si>
    <t>Tennison Road</t>
  </si>
  <si>
    <t>Emanuel H. Glockzin, Jr.</t>
  </si>
  <si>
    <t>21092</t>
  </si>
  <si>
    <t>Scenic Park Apartments</t>
  </si>
  <si>
    <t>641 ESE Loop 323</t>
  </si>
  <si>
    <t>Tyler</t>
  </si>
  <si>
    <t>Smith</t>
  </si>
  <si>
    <t>Vaughn C. Zimmerman</t>
  </si>
  <si>
    <t>Jeff Beckler</t>
  </si>
  <si>
    <t>21095</t>
  </si>
  <si>
    <t>Porter Place</t>
  </si>
  <si>
    <t>411 Porter Lane</t>
  </si>
  <si>
    <t>21101</t>
  </si>
  <si>
    <t>Longview Crossing</t>
  </si>
  <si>
    <t>SWQ E Hawkins Pkwy and Good Shepherd Way</t>
  </si>
  <si>
    <t>21298</t>
  </si>
  <si>
    <t>The Magnolia Gardens</t>
  </si>
  <si>
    <t>North side of Magnolia Ln at Christie Rd</t>
  </si>
  <si>
    <t>Rick J. Deyoe</t>
  </si>
  <si>
    <t>Alma Cobb</t>
  </si>
  <si>
    <t>21032</t>
  </si>
  <si>
    <t>Royal Gardens Lufkin</t>
  </si>
  <si>
    <t>Approximately 110 Harmony Hill Drive</t>
  </si>
  <si>
    <t>Lufkin</t>
  </si>
  <si>
    <t>Angelina</t>
  </si>
  <si>
    <t>21056</t>
  </si>
  <si>
    <t>Reserve at Lufkin</t>
  </si>
  <si>
    <t>Approx. 2123 S. 1st Street</t>
  </si>
  <si>
    <t>21221</t>
  </si>
  <si>
    <t>Providence on Park</t>
  </si>
  <si>
    <t>Southwest Quadrant of Park Road N &amp; Hwy 69</t>
  </si>
  <si>
    <t>Lumberton</t>
  </si>
  <si>
    <t>Hardin</t>
  </si>
  <si>
    <t>21033</t>
  </si>
  <si>
    <t>Beaumont Pioneer Crossing</t>
  </si>
  <si>
    <t>Approx. 9449 US-287 South</t>
  </si>
  <si>
    <t>Beaumont</t>
  </si>
  <si>
    <t>Jefferson</t>
  </si>
  <si>
    <t>21200</t>
  </si>
  <si>
    <t>Edson Lofts</t>
  </si>
  <si>
    <t>285 Liberty Street</t>
  </si>
  <si>
    <t>Mark Feaster</t>
  </si>
  <si>
    <t>John Hickman</t>
  </si>
  <si>
    <t>21003</t>
  </si>
  <si>
    <t>Tomball Senior Village</t>
  </si>
  <si>
    <t>SEC of Medical Complex Drive and SH 249</t>
  </si>
  <si>
    <t>Tomball</t>
  </si>
  <si>
    <t>JOT Couch</t>
  </si>
  <si>
    <t>21160</t>
  </si>
  <si>
    <t>Amber Ridge Apartments</t>
  </si>
  <si>
    <t>Woodway Dr and Hwy 288</t>
  </si>
  <si>
    <t>Angleton</t>
  </si>
  <si>
    <t>Brazoria</t>
  </si>
  <si>
    <t>Vaughn Zimmerman</t>
  </si>
  <si>
    <t>Jamie McDonald</t>
  </si>
  <si>
    <t>21091</t>
  </si>
  <si>
    <t>Laurel Terrace</t>
  </si>
  <si>
    <t xml:space="preserve">1041 Conrad Sauer </t>
  </si>
  <si>
    <t>J. Steve Ford</t>
  </si>
  <si>
    <t>Jeremy Bartholomew</t>
  </si>
  <si>
    <t>21020</t>
  </si>
  <si>
    <t>Huntington at Bay Area</t>
  </si>
  <si>
    <t>SE corner of Bay Area Blvd &amp; Seawolf Dr</t>
  </si>
  <si>
    <t>Mark Musemeche</t>
  </si>
  <si>
    <t>Ofelia Elizondo</t>
  </si>
  <si>
    <t>21100</t>
  </si>
  <si>
    <t>Hawthorn Terrace</t>
  </si>
  <si>
    <t>Approximately 3103 Hayes Road</t>
  </si>
  <si>
    <t>21131</t>
  </si>
  <si>
    <t>Boulevard 61</t>
  </si>
  <si>
    <t>6101 Richmond Avenue</t>
  </si>
  <si>
    <t>Janine Sisak</t>
  </si>
  <si>
    <t>Mark Gilbert</t>
  </si>
  <si>
    <t>21292</t>
  </si>
  <si>
    <t>Campanile on Minimax</t>
  </si>
  <si>
    <t>SEC of Minimax Dr. &amp; West Loop 610 North</t>
  </si>
  <si>
    <t>Les Kilday</t>
  </si>
  <si>
    <t>Phyllis Sefeldt</t>
  </si>
  <si>
    <t>21016</t>
  </si>
  <si>
    <t>Houston Willow Chase Living</t>
  </si>
  <si>
    <t>SEQ Breton Ridge Str and Willow Chase Blvd.</t>
  </si>
  <si>
    <t>21027</t>
  </si>
  <si>
    <t>New Hope Housing Ennis</t>
  </si>
  <si>
    <t>Approximately 1846 Ennis Street</t>
  </si>
  <si>
    <t>Joy Horak-Brown</t>
  </si>
  <si>
    <t>Emily Abeln</t>
  </si>
  <si>
    <t>21128</t>
  </si>
  <si>
    <t>Fisher Street Apartments</t>
  </si>
  <si>
    <t>909 Fisher St.</t>
  </si>
  <si>
    <t>Lauren Avioli</t>
  </si>
  <si>
    <t>21042</t>
  </si>
  <si>
    <t>Cole Creek Estates</t>
  </si>
  <si>
    <t>Approx. 6850 Gessner Road Houston, TX  77040</t>
  </si>
  <si>
    <t>Ryan Hettig</t>
  </si>
  <si>
    <t>Barry Kahn</t>
  </si>
  <si>
    <t>21245</t>
  </si>
  <si>
    <t>The Rushmore</t>
  </si>
  <si>
    <t>800 Highway 6 South</t>
  </si>
  <si>
    <t>Randy Rieger</t>
  </si>
  <si>
    <t>21006</t>
  </si>
  <si>
    <t>Westheimer Garden Villas</t>
  </si>
  <si>
    <t>5811 Winsome Lane</t>
  </si>
  <si>
    <t>Russ Michaels</t>
  </si>
  <si>
    <t>Matt  Higgins</t>
  </si>
  <si>
    <t>21010</t>
  </si>
  <si>
    <t>Maury Street Lofts</t>
  </si>
  <si>
    <t>2918 Elysian Street</t>
  </si>
  <si>
    <t>Jervon Harris</t>
  </si>
  <si>
    <t>21035</t>
  </si>
  <si>
    <t>Manson Place</t>
  </si>
  <si>
    <t>SWQ of Reeves Steet &amp; Scott Street</t>
  </si>
  <si>
    <t>Scott Puffer</t>
  </si>
  <si>
    <t>Ruben Esqueda</t>
  </si>
  <si>
    <t>21111</t>
  </si>
  <si>
    <t>Landmark at Montgomery</t>
  </si>
  <si>
    <t>301 S 1st St.</t>
  </si>
  <si>
    <t>Conroe</t>
  </si>
  <si>
    <t>Montgomery</t>
  </si>
  <si>
    <t>21264</t>
  </si>
  <si>
    <t>Acadia Terrace</t>
  </si>
  <si>
    <t>Appr. 6002 Rogerdale</t>
  </si>
  <si>
    <t>21132</t>
  </si>
  <si>
    <t>OST Lofts</t>
  </si>
  <si>
    <t>5520 Old Spanish Trail</t>
  </si>
  <si>
    <t>Donna Rickenbacker</t>
  </si>
  <si>
    <t>Dr. Adriana Tamez</t>
  </si>
  <si>
    <t>21026</t>
  </si>
  <si>
    <t>Vista at Park Place</t>
  </si>
  <si>
    <t>NWQ of Park Place Blvd. and Juniper St.</t>
  </si>
  <si>
    <t>Dan Wilson</t>
  </si>
  <si>
    <t>Carine Yhap</t>
  </si>
  <si>
    <t>21210</t>
  </si>
  <si>
    <t>Hebron Village Supportive Housing</t>
  </si>
  <si>
    <t>7350 Calhoun Rd</t>
  </si>
  <si>
    <t>L. David Punch</t>
  </si>
  <si>
    <t>Rick Sims</t>
  </si>
  <si>
    <t>21080</t>
  </si>
  <si>
    <t>Kodu Crossing</t>
  </si>
  <si>
    <t>NW quadrant of Don Currie Dr. and Town Center Blvd</t>
  </si>
  <si>
    <t>Jarrell</t>
  </si>
  <si>
    <t>Williamson</t>
  </si>
  <si>
    <t>Ina Spokas</t>
  </si>
  <si>
    <t>R.J. Pasquesi</t>
  </si>
  <si>
    <t>21177</t>
  </si>
  <si>
    <t>Carver Ridge Apartments</t>
  </si>
  <si>
    <t>SEQ County Road 137 and County Road 1660</t>
  </si>
  <si>
    <t>Hutto</t>
  </si>
  <si>
    <t>Justin Zimmerman</t>
  </si>
  <si>
    <t>21070</t>
  </si>
  <si>
    <t>Saison North</t>
  </si>
  <si>
    <t>10010 N Capital of Texas Hwy</t>
  </si>
  <si>
    <t>Megan Lasch</t>
  </si>
  <si>
    <t>21075</t>
  </si>
  <si>
    <t>June West</t>
  </si>
  <si>
    <t>NWC W Koenig Ln and Grover Ave</t>
  </si>
  <si>
    <t>21046</t>
  </si>
  <si>
    <t>Village Square</t>
  </si>
  <si>
    <t>115 East St Elmo Road</t>
  </si>
  <si>
    <t xml:space="preserve">Austin </t>
  </si>
  <si>
    <t>Christopher Shear</t>
  </si>
  <si>
    <t>Ana Padilla</t>
  </si>
  <si>
    <t>21063</t>
  </si>
  <si>
    <t>Parker Apartments</t>
  </si>
  <si>
    <t>2105 Parker Lane</t>
  </si>
  <si>
    <t>Walter Moreau</t>
  </si>
  <si>
    <t>Sabrina Butler</t>
  </si>
  <si>
    <t>21047</t>
  </si>
  <si>
    <t>Anderson Creek</t>
  </si>
  <si>
    <t>Approx 1701 E Anderson Lane</t>
  </si>
  <si>
    <t>21031</t>
  </si>
  <si>
    <t>Libertad Austin</t>
  </si>
  <si>
    <t>900 Gardner Road</t>
  </si>
  <si>
    <t>Rick Manzardo</t>
  </si>
  <si>
    <t>Jennifer Hicks</t>
  </si>
  <si>
    <t>21024</t>
  </si>
  <si>
    <t>Freedom's Path at Waco</t>
  </si>
  <si>
    <t>4800 Memorial Drive, Buildings 19, 20. 21 and adjacent land</t>
  </si>
  <si>
    <t>Waco</t>
  </si>
  <si>
    <t>Mclennan</t>
  </si>
  <si>
    <t>Craig Taylor</t>
  </si>
  <si>
    <t>Patricia Murchison</t>
  </si>
  <si>
    <t>21121</t>
  </si>
  <si>
    <t>Paige Estates</t>
  </si>
  <si>
    <t>826 South 11th Street</t>
  </si>
  <si>
    <t>McLennan</t>
  </si>
  <si>
    <t>21168</t>
  </si>
  <si>
    <t>5th Street Lofts</t>
  </si>
  <si>
    <t>705-721 S 5th St. &amp; 702-726 S 6th St.</t>
  </si>
  <si>
    <t>21318</t>
  </si>
  <si>
    <t>SWC of West Adams Avenue and South Cedar Road</t>
  </si>
  <si>
    <t>Temple</t>
  </si>
  <si>
    <t>21114</t>
  </si>
  <si>
    <t>The Reserves at Holdsworth</t>
  </si>
  <si>
    <t>NWQ Paschal Ave and Holdsworth Dr.</t>
  </si>
  <si>
    <t>Kerrville</t>
  </si>
  <si>
    <t>Kerr</t>
  </si>
  <si>
    <t>21064</t>
  </si>
  <si>
    <t>Fiesta Trails</t>
  </si>
  <si>
    <t>12485 W Interstate 10</t>
  </si>
  <si>
    <t>San Antonio</t>
  </si>
  <si>
    <t>Bexar</t>
  </si>
  <si>
    <t>Nick Walsh</t>
  </si>
  <si>
    <t>21190</t>
  </si>
  <si>
    <t>Village at Medical Senior Apartments</t>
  </si>
  <si>
    <t>5318 &amp; 5326 Medical Dr.</t>
  </si>
  <si>
    <t>Brad McMurray</t>
  </si>
  <si>
    <t>21289</t>
  </si>
  <si>
    <t>Snowden Apartments</t>
  </si>
  <si>
    <t>7223 Snowden Road</t>
  </si>
  <si>
    <t>Timothy Alcott</t>
  </si>
  <si>
    <t>Lorraine Robles</t>
  </si>
  <si>
    <t>21023</t>
  </si>
  <si>
    <t>Vista Med</t>
  </si>
  <si>
    <t>4932 Research Dr.</t>
  </si>
  <si>
    <t>21002</t>
  </si>
  <si>
    <t>Denver Heights Senior Village</t>
  </si>
  <si>
    <t>W of SWC of MLK Dr. and Robeson Ave.</t>
  </si>
  <si>
    <t>21062</t>
  </si>
  <si>
    <t>Ada Street Apartments</t>
  </si>
  <si>
    <t>3618 S New Braunfels Avenue</t>
  </si>
  <si>
    <t>21187</t>
  </si>
  <si>
    <t>Village at Perrin Beitel</t>
  </si>
  <si>
    <t>2611 NE Loop 410</t>
  </si>
  <si>
    <t>21189</t>
  </si>
  <si>
    <t>Village at Boyer</t>
  </si>
  <si>
    <t>1510 Hoefgen Ave.</t>
  </si>
  <si>
    <t>21231</t>
  </si>
  <si>
    <t>Four25 San Pedro</t>
  </si>
  <si>
    <t>419 and 425 San Pedro</t>
  </si>
  <si>
    <t xml:space="preserve">Bexar </t>
  </si>
  <si>
    <t xml:space="preserve">Lucila Diaz </t>
  </si>
  <si>
    <t>Brett Franklin</t>
  </si>
  <si>
    <t>21290</t>
  </si>
  <si>
    <t>FishPond at Alice</t>
  </si>
  <si>
    <t>Approx. 300 &amp; 320 E 3rd Street</t>
  </si>
  <si>
    <t>Alice</t>
  </si>
  <si>
    <t>Jim Wells</t>
  </si>
  <si>
    <t>David Fournier</t>
  </si>
  <si>
    <t>Juli Gonzalez</t>
  </si>
  <si>
    <t>21261</t>
  </si>
  <si>
    <t>The Ponderosa</t>
  </si>
  <si>
    <t>1907 N. Texas Blvd</t>
  </si>
  <si>
    <t>21275</t>
  </si>
  <si>
    <t>Avanti Heritage Park</t>
  </si>
  <si>
    <t>SWC of Fitzgerald St. and Chaparral St.</t>
  </si>
  <si>
    <t>Corpus Christi</t>
  </si>
  <si>
    <t>Nueces</t>
  </si>
  <si>
    <t>Enrique Flores, IV</t>
  </si>
  <si>
    <t>Toby Williams</t>
  </si>
  <si>
    <t>Palms at Blucher Park</t>
  </si>
  <si>
    <t>209 S. Carancahua &amp; 209, 217, 223, 227 S. Tancahua</t>
  </si>
  <si>
    <t>21052</t>
  </si>
  <si>
    <t>Del Rio Lofts</t>
  </si>
  <si>
    <t>Newton Dr approx 500' east of Dodson Ave</t>
  </si>
  <si>
    <t>Del Rio</t>
  </si>
  <si>
    <t>Val Verde</t>
  </si>
  <si>
    <t>21219</t>
  </si>
  <si>
    <t>Eagles Gate Apartments</t>
  </si>
  <si>
    <t>2420 El Indio Hwy</t>
  </si>
  <si>
    <t>Eagle Pass</t>
  </si>
  <si>
    <t>Maverick</t>
  </si>
  <si>
    <t>21260</t>
  </si>
  <si>
    <t>Mountain View Villas</t>
  </si>
  <si>
    <t>2100 Block eastside of Dodson Ave, North of Miers St.</t>
  </si>
  <si>
    <t>21039</t>
  </si>
  <si>
    <t>Uvalde Villas</t>
  </si>
  <si>
    <t>Uvalde Ave. (east of S 10th St.)</t>
  </si>
  <si>
    <t>McAllen</t>
  </si>
  <si>
    <t>Steve Lollis</t>
  </si>
  <si>
    <t>21048</t>
  </si>
  <si>
    <t>Price Lofts</t>
  </si>
  <si>
    <t>54 South Price Road</t>
  </si>
  <si>
    <t>Jake Mooney</t>
  </si>
  <si>
    <t>Sarah Andre</t>
  </si>
  <si>
    <t>21230</t>
  </si>
  <si>
    <t>Calle del Norte Apartments</t>
  </si>
  <si>
    <t>210 Calle del Norte</t>
  </si>
  <si>
    <t>Laredo</t>
  </si>
  <si>
    <t>Webb</t>
  </si>
  <si>
    <t>21274</t>
  </si>
  <si>
    <t>Avanti Legacy Violet Parc</t>
  </si>
  <si>
    <t>4601 N. McColl St.</t>
  </si>
  <si>
    <t>Michael Tamez</t>
  </si>
  <si>
    <t>21069</t>
  </si>
  <si>
    <t>Dahlia Villas</t>
  </si>
  <si>
    <t>409 W. Sam Houston Blvd.</t>
  </si>
  <si>
    <t>Pharr</t>
  </si>
  <si>
    <t>21259</t>
  </si>
  <si>
    <t>Jackson Place Apartments</t>
  </si>
  <si>
    <t>NEC of Jackson Street and Upland Street</t>
  </si>
  <si>
    <t>Edinburg</t>
  </si>
  <si>
    <t>21276</t>
  </si>
  <si>
    <t>Avanti Legacy Springfield</t>
  </si>
  <si>
    <t>SWQ of International Blvd. &amp; Springfield Ave.</t>
  </si>
  <si>
    <t>Enrique Flores</t>
  </si>
  <si>
    <t>21305</t>
  </si>
  <si>
    <t>Jackson Road Apartments</t>
  </si>
  <si>
    <t>2200 W Jackson Rd</t>
  </si>
  <si>
    <t>21293</t>
  </si>
  <si>
    <t>BCC Village TH</t>
  </si>
  <si>
    <t>Mayorca Court at Mayorca Avenue</t>
  </si>
  <si>
    <t>21113</t>
  </si>
  <si>
    <t>San Angelo Crossing</t>
  </si>
  <si>
    <t>NWQ Northwest Dr and W Houston Harte Expy</t>
  </si>
  <si>
    <t>San Angelo</t>
  </si>
  <si>
    <t>Tom Green</t>
  </si>
  <si>
    <t>21317</t>
  </si>
  <si>
    <t>W side of Appaloosa Trail, S of Hwy 67</t>
  </si>
  <si>
    <t>21283</t>
  </si>
  <si>
    <t>Hemley Palms</t>
  </si>
  <si>
    <t>230 Hemley Road</t>
  </si>
  <si>
    <t>Vinton</t>
  </si>
  <si>
    <t>El Paso</t>
  </si>
  <si>
    <t>R.L. Bowling, IV</t>
  </si>
  <si>
    <t>Demetrio Jimenez</t>
  </si>
  <si>
    <t>21167</t>
  </si>
  <si>
    <t>Villas at Augusta</t>
  </si>
  <si>
    <t>SWC of Augusta Drive and N Zaragosa Road</t>
  </si>
  <si>
    <t>Roy Lopez</t>
  </si>
  <si>
    <t>Ike Monty</t>
  </si>
  <si>
    <t>21130</t>
  </si>
  <si>
    <t>Sun Pointe</t>
  </si>
  <si>
    <t>4647 Maxwell Ave</t>
  </si>
  <si>
    <t>Tom Deloye</t>
  </si>
  <si>
    <t>21166</t>
  </si>
  <si>
    <t>Mountain View Estates</t>
  </si>
  <si>
    <t>21284</t>
  </si>
  <si>
    <t>Nevarez Palms II</t>
  </si>
  <si>
    <t>220 N Nevarez Rd.</t>
  </si>
  <si>
    <t>Socorro</t>
  </si>
  <si>
    <t>Applications</t>
  </si>
  <si>
    <t>TOTAL AMOUNT REQUESTED:</t>
  </si>
  <si>
    <t>TOTAL ESTIMATED AMOUNT AVAILABLE:</t>
  </si>
  <si>
    <t>TOTAL APPLICATIONS:</t>
  </si>
  <si>
    <t>Cypress Creek Temple</t>
  </si>
  <si>
    <t>San Angelo Terrace</t>
  </si>
  <si>
    <r>
      <t xml:space="preserve">Target Population
</t>
    </r>
    <r>
      <rPr>
        <sz val="11"/>
        <color indexed="8"/>
        <rFont val="Calibri"/>
        <family val="2"/>
        <scheme val="minor"/>
      </rPr>
      <t>(SH = Supp. Hsg.)</t>
    </r>
  </si>
  <si>
    <r>
      <t>Application Submission Log</t>
    </r>
    <r>
      <rPr>
        <sz val="16"/>
        <color rgb="FF000000"/>
        <rFont val="Calibri"/>
        <family val="2"/>
        <scheme val="minor"/>
      </rPr>
      <t xml:space="preserve"> </t>
    </r>
  </si>
  <si>
    <t>§11.9(d)(1)</t>
  </si>
  <si>
    <t xml:space="preserve">§11.9(d)(4) </t>
  </si>
  <si>
    <t xml:space="preserve">§11.9(d)(5)(A) </t>
  </si>
  <si>
    <t>§11.9(d)(5)(B)</t>
  </si>
  <si>
    <t>§11.9(d)(6)</t>
  </si>
  <si>
    <t>§11.9(d)(7)</t>
  </si>
  <si>
    <t>Best Possible Score</t>
  </si>
  <si>
    <t xml:space="preserve">       Withdrawn </t>
  </si>
  <si>
    <t>approx 350 feet in the NWQ of Justice and Garment Road</t>
  </si>
  <si>
    <t>NC/ADR</t>
  </si>
  <si>
    <t>Elderly Max</t>
  </si>
  <si>
    <t>Elderly Max TBD</t>
  </si>
  <si>
    <t>tie-breaker TBD</t>
  </si>
  <si>
    <t>2 mi same yr (see 21202)</t>
  </si>
  <si>
    <t>2 mi same yr (see 21087)</t>
  </si>
  <si>
    <t>2 mi same yr (see 21007, 21061, 21078)</t>
  </si>
  <si>
    <t>Notes</t>
  </si>
  <si>
    <t>Version Date:  April 9, 2021</t>
  </si>
  <si>
    <t xml:space="preserve">tie-breaker TBD </t>
  </si>
  <si>
    <t>2 mi same yr (see 21015)</t>
  </si>
  <si>
    <t>The Application log is organized by set-aside, region and subregion. Applicants selecting the At-Risk/USDA Set-Asides are listed first and are organized by best possible score rather than by region. In some cases, the applications have been ranked after applying deconcentration and tie-breaker factors in the QAP.  Applications that are tied are listed by application number.  The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concerning Due Diligence and Applicant Responsibility. A more complete log will be posted at various times during the cycle. Applicants that identify an error in the log should contact Alena Morgan at alena.morgan@tdhca.state.tx.us as soon as possible. Identification of an error early does not guarantee the error can be addressed administratively.</t>
  </si>
  <si>
    <t>At-Risk/USDA</t>
  </si>
  <si>
    <r>
      <rPr>
        <b/>
        <sz val="10"/>
        <color indexed="8"/>
        <rFont val="Calibri"/>
        <family val="2"/>
        <scheme val="minor"/>
      </rPr>
      <t>NOTE:</t>
    </r>
    <r>
      <rPr>
        <sz val="10"/>
        <color indexed="8"/>
        <rFont val="Calibri"/>
        <family val="2"/>
        <scheme val="minor"/>
      </rPr>
      <t xml:space="preserve"> 
The following scoring categories are NOT included in the "Self Score Total" column:
§11.9(d)(1) - Local Government Support
§11.9(d)(4) - Quantifiable Community Participation (QCP)                                                                                                                                               §11.9(d)(5)(A) - Community Support from State Representative
§11.9(d)(5)(B) - Community Support instead of State Representative
§11.9(d)(6) - Input from Community Organizations
§11.9(d)(7) - Concerted Revitalization Plan (CRP)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</si>
</sst>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quot;$&quot;#,##0"/>
    <numFmt numFmtId="165" formatCode="_(* #,##0_);_(* \(#,##0\);_(* &quot;-&quot;??_);_(@_)"/>
  </numFmts>
  <fonts count="32"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b/>
      <sz val="10"/>
      <color rgb="FF000000"/>
      <name val="Cambria"/>
      <family val="1"/>
    </font>
    <font>
      <sz val="10"/>
      <color indexed="8"/>
      <name val="Calibri"/>
      <family val="2"/>
      <scheme val="minor"/>
    </font>
    <font>
      <b/>
      <sz val="10"/>
      <color theme="1"/>
      <name val="Calibri"/>
      <family val="2"/>
      <scheme val="minor"/>
    </font>
    <font>
      <b/>
      <sz val="11"/>
      <color indexed="8"/>
      <name val="Calibri"/>
      <family val="2"/>
      <scheme val="minor"/>
    </font>
    <font>
      <b/>
      <sz val="11"/>
      <color theme="1"/>
      <name val="Calibri"/>
      <family val="2"/>
      <scheme val="minor"/>
    </font>
    <font>
      <sz val="11"/>
      <color indexed="8"/>
      <name val="Cambria"/>
      <family val="1"/>
    </font>
    <font>
      <sz val="11"/>
      <color rgb="FF000000"/>
      <name val="Calibri"/>
      <family val="2"/>
      <scheme val="minor"/>
    </font>
    <font>
      <b/>
      <i/>
      <sz val="11"/>
      <color rgb="FF000000"/>
      <name val="Calibri"/>
      <family val="2"/>
    </font>
    <font>
      <i/>
      <sz val="11"/>
      <color rgb="FF000000"/>
      <name val="Calibri"/>
      <family val="2"/>
    </font>
    <font>
      <b/>
      <i/>
      <sz val="11"/>
      <color rgb="FF000000"/>
      <name val="Calibri"/>
      <family val="2"/>
      <scheme val="minor"/>
    </font>
    <font>
      <b/>
      <i/>
      <sz val="11"/>
      <color indexed="8"/>
      <name val="Calibri"/>
      <family val="2"/>
      <scheme val="minor"/>
    </font>
    <font>
      <i/>
      <sz val="11"/>
      <color indexed="8"/>
      <name val="Calibri"/>
      <family val="2"/>
      <scheme val="minor"/>
    </font>
    <font>
      <i/>
      <sz val="11"/>
      <color rgb="FF000000"/>
      <name val="Calibri"/>
      <family val="2"/>
      <scheme val="minor"/>
    </font>
    <font>
      <i/>
      <sz val="11"/>
      <name val="Calibri"/>
      <family val="2"/>
      <scheme val="minor"/>
    </font>
    <font>
      <sz val="11"/>
      <color indexed="8"/>
      <name val="Calibri"/>
      <family val="2"/>
      <scheme val="minor"/>
    </font>
    <font>
      <b/>
      <sz val="11"/>
      <color rgb="FF000000"/>
      <name val="Calibri"/>
      <family val="2"/>
      <scheme val="minor"/>
    </font>
    <font>
      <b/>
      <sz val="11"/>
      <color rgb="FF000000"/>
      <name val="Calibri"/>
      <family val="2"/>
    </font>
    <font>
      <b/>
      <i/>
      <sz val="11"/>
      <color theme="1"/>
      <name val="Calibri"/>
      <family val="2"/>
      <scheme val="minor"/>
    </font>
    <font>
      <b/>
      <sz val="16"/>
      <color rgb="FF000000"/>
      <name val="Calibri"/>
      <family val="2"/>
      <scheme val="minor"/>
    </font>
    <font>
      <sz val="16"/>
      <color rgb="FF000000"/>
      <name val="Calibri"/>
      <family val="2"/>
      <scheme val="minor"/>
    </font>
    <font>
      <sz val="11"/>
      <color indexed="8"/>
      <name val="Calibri"/>
      <family val="2"/>
    </font>
    <font>
      <b/>
      <sz val="10"/>
      <name val="Calibri"/>
      <family val="2"/>
      <scheme val="minor"/>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style="medium">
        <color indexed="64"/>
      </top>
      <bottom style="medium">
        <color indexed="64"/>
      </bottom>
      <diagonal/>
    </border>
    <border>
      <left style="thin">
        <color theme="0" tint="-0.14996795556505021"/>
      </left>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0" tint="-0.14996795556505021"/>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s>
  <cellStyleXfs count="4">
    <xf numFmtId="0" fontId="0" fillId="0" borderId="0"/>
    <xf numFmtId="44" fontId="5" fillId="0" borderId="0" applyFont="0" applyFill="0" applyBorder="0" applyAlignment="0" applyProtection="0"/>
    <xf numFmtId="0" fontId="6" fillId="0" borderId="0"/>
    <xf numFmtId="43" fontId="5" fillId="0" borderId="0" applyFont="0" applyFill="0" applyBorder="0" applyAlignment="0" applyProtection="0"/>
  </cellStyleXfs>
  <cellXfs count="247">
    <xf numFmtId="0" fontId="0" fillId="0" borderId="0" xfId="0"/>
    <xf numFmtId="0" fontId="9" fillId="0" borderId="0" xfId="0" applyFont="1"/>
    <xf numFmtId="0" fontId="9" fillId="0" borderId="0" xfId="0" applyFont="1" applyFill="1"/>
    <xf numFmtId="0" fontId="9" fillId="0" borderId="0" xfId="0" applyFont="1" applyAlignment="1">
      <alignment horizontal="center"/>
    </xf>
    <xf numFmtId="0" fontId="8" fillId="4" borderId="0" xfId="0" applyFont="1" applyFill="1" applyBorder="1" applyAlignment="1">
      <alignment vertical="top" wrapText="1"/>
    </xf>
    <xf numFmtId="164" fontId="9" fillId="0" borderId="0" xfId="1" applyNumberFormat="1" applyFont="1" applyAlignment="1">
      <alignment horizontal="center"/>
    </xf>
    <xf numFmtId="0" fontId="4" fillId="0" borderId="0" xfId="0" applyFont="1" applyFill="1" applyBorder="1" applyAlignment="1">
      <alignment horizontal="justify" vertical="center" wrapText="1"/>
    </xf>
    <xf numFmtId="0" fontId="14" fillId="0" borderId="0" xfId="0" applyFont="1" applyFill="1" applyBorder="1" applyAlignment="1">
      <alignment horizontal="right" vertical="center" wrapText="1"/>
    </xf>
    <xf numFmtId="0" fontId="15" fillId="0" borderId="0" xfId="0" applyFont="1" applyFill="1" applyBorder="1" applyAlignment="1">
      <alignment horizontal="left" vertical="center" wrapText="1"/>
    </xf>
    <xf numFmtId="0" fontId="5" fillId="0" borderId="0" xfId="0" applyFont="1" applyFill="1"/>
    <xf numFmtId="0" fontId="9" fillId="4" borderId="0" xfId="0" applyFont="1" applyFill="1"/>
    <xf numFmtId="0" fontId="9" fillId="4" borderId="0" xfId="0" applyFont="1" applyFill="1" applyAlignment="1">
      <alignment horizontal="center"/>
    </xf>
    <xf numFmtId="165" fontId="9" fillId="4" borderId="0" xfId="3" applyNumberFormat="1" applyFont="1" applyFill="1" applyAlignment="1">
      <alignment horizontal="center"/>
    </xf>
    <xf numFmtId="164" fontId="9" fillId="4" borderId="0" xfId="0" applyNumberFormat="1" applyFont="1" applyFill="1" applyAlignment="1"/>
    <xf numFmtId="0" fontId="9" fillId="4" borderId="0" xfId="0" applyFont="1" applyFill="1" applyAlignment="1"/>
    <xf numFmtId="0" fontId="0" fillId="4" borderId="0" xfId="0" applyFill="1"/>
    <xf numFmtId="0" fontId="10" fillId="4" borderId="0" xfId="0" applyFont="1" applyFill="1"/>
    <xf numFmtId="0" fontId="5" fillId="5" borderId="0" xfId="0" applyFont="1" applyFill="1"/>
    <xf numFmtId="0" fontId="5" fillId="5" borderId="0" xfId="0" applyFont="1" applyFill="1" applyBorder="1" applyAlignment="1"/>
    <xf numFmtId="0" fontId="5" fillId="5" borderId="0" xfId="0" applyFont="1" applyFill="1" applyBorder="1"/>
    <xf numFmtId="0" fontId="5" fillId="5" borderId="0" xfId="0" applyFont="1" applyFill="1" applyBorder="1" applyAlignment="1">
      <alignment horizontal="center"/>
    </xf>
    <xf numFmtId="164" fontId="5" fillId="5" borderId="0" xfId="1" applyNumberFormat="1" applyFont="1" applyFill="1" applyBorder="1" applyAlignment="1">
      <alignment horizontal="center"/>
    </xf>
    <xf numFmtId="0" fontId="20" fillId="0" borderId="9" xfId="2" applyFont="1" applyFill="1" applyBorder="1" applyAlignment="1">
      <alignment horizontal="left" vertical="top"/>
    </xf>
    <xf numFmtId="5" fontId="20" fillId="0" borderId="9" xfId="1" applyNumberFormat="1" applyFont="1" applyFill="1" applyBorder="1" applyAlignment="1">
      <alignment horizontal="left" vertical="top"/>
    </xf>
    <xf numFmtId="0" fontId="20" fillId="4" borderId="9" xfId="2" applyFont="1" applyFill="1" applyBorder="1" applyAlignment="1">
      <alignment horizontal="left" vertical="top"/>
    </xf>
    <xf numFmtId="5" fontId="20" fillId="0" borderId="9" xfId="1" applyNumberFormat="1" applyFont="1" applyFill="1" applyBorder="1" applyAlignment="1">
      <alignment horizontal="left" vertical="top" wrapText="1"/>
    </xf>
    <xf numFmtId="5" fontId="19" fillId="0" borderId="9" xfId="0" applyNumberFormat="1" applyFont="1" applyBorder="1" applyAlignment="1">
      <alignment horizontal="left"/>
    </xf>
    <xf numFmtId="0" fontId="25" fillId="5" borderId="9" xfId="0" applyFont="1" applyFill="1" applyBorder="1"/>
    <xf numFmtId="0" fontId="5" fillId="5" borderId="9" xfId="0" applyFont="1" applyFill="1" applyBorder="1"/>
    <xf numFmtId="0" fontId="5" fillId="5" borderId="9" xfId="0" applyFont="1" applyFill="1" applyBorder="1" applyAlignment="1"/>
    <xf numFmtId="0" fontId="5" fillId="5" borderId="9" xfId="0" applyFont="1" applyFill="1" applyBorder="1" applyAlignment="1">
      <alignment horizontal="center"/>
    </xf>
    <xf numFmtId="164" fontId="5" fillId="5" borderId="9" xfId="1" applyNumberFormat="1" applyFont="1" applyFill="1" applyBorder="1" applyAlignment="1">
      <alignment horizontal="center"/>
    </xf>
    <xf numFmtId="0" fontId="19" fillId="0" borderId="9" xfId="0" applyFont="1" applyBorder="1" applyAlignment="1">
      <alignment horizontal="left"/>
    </xf>
    <xf numFmtId="164" fontId="19" fillId="0" borderId="9" xfId="1" applyNumberFormat="1" applyFont="1" applyBorder="1" applyAlignment="1">
      <alignment horizontal="left"/>
    </xf>
    <xf numFmtId="0" fontId="22" fillId="0" borderId="9" xfId="0" applyFont="1" applyBorder="1" applyAlignment="1">
      <alignment horizontal="left"/>
    </xf>
    <xf numFmtId="0" fontId="21" fillId="4" borderId="9" xfId="2" applyFont="1" applyFill="1" applyBorder="1" applyAlignment="1">
      <alignment horizontal="left" vertical="top" wrapText="1"/>
    </xf>
    <xf numFmtId="0" fontId="19" fillId="0" borderId="9" xfId="0" applyNumberFormat="1" applyFont="1" applyBorder="1" applyAlignment="1">
      <alignment horizontal="left"/>
    </xf>
    <xf numFmtId="0" fontId="18" fillId="0" borderId="9" xfId="0" applyFont="1" applyBorder="1" applyAlignment="1">
      <alignment horizontal="left"/>
    </xf>
    <xf numFmtId="0" fontId="16" fillId="0" borderId="0" xfId="0" applyFont="1" applyAlignment="1">
      <alignment horizontal="left"/>
    </xf>
    <xf numFmtId="0" fontId="17" fillId="0" borderId="0" xfId="0" applyFont="1" applyAlignment="1">
      <alignment horizontal="left"/>
    </xf>
    <xf numFmtId="0" fontId="27" fillId="0" borderId="9" xfId="0" applyNumberFormat="1" applyFont="1" applyBorder="1" applyAlignment="1">
      <alignment horizontal="left"/>
    </xf>
    <xf numFmtId="0" fontId="5" fillId="0" borderId="0" xfId="0" applyFont="1" applyAlignment="1">
      <alignment horizontal="left"/>
    </xf>
    <xf numFmtId="0" fontId="28" fillId="4" borderId="0" xfId="0" applyFont="1" applyFill="1" applyAlignment="1">
      <alignment horizontal="left" vertical="top"/>
    </xf>
    <xf numFmtId="0" fontId="28" fillId="4" borderId="0" xfId="0" applyFont="1" applyFill="1" applyAlignment="1">
      <alignment horizontal="left"/>
    </xf>
    <xf numFmtId="0" fontId="28" fillId="4" borderId="0" xfId="0" applyFont="1" applyFill="1" applyAlignment="1">
      <alignment vertical="top"/>
    </xf>
    <xf numFmtId="5" fontId="26" fillId="5" borderId="12" xfId="0" applyNumberFormat="1" applyFont="1" applyFill="1" applyBorder="1" applyAlignment="1">
      <alignment horizontal="left" vertical="center"/>
    </xf>
    <xf numFmtId="0" fontId="26" fillId="5" borderId="12" xfId="0" applyFont="1" applyFill="1" applyBorder="1" applyAlignment="1">
      <alignment horizontal="left" vertical="center"/>
    </xf>
    <xf numFmtId="0" fontId="26" fillId="5" borderId="12" xfId="0" applyFont="1" applyFill="1" applyBorder="1" applyAlignment="1">
      <alignment horizontal="center" vertical="center"/>
    </xf>
    <xf numFmtId="0" fontId="26" fillId="5" borderId="12" xfId="0" applyFont="1" applyFill="1" applyBorder="1" applyAlignment="1">
      <alignment vertical="center"/>
    </xf>
    <xf numFmtId="0" fontId="26" fillId="5" borderId="12" xfId="0" applyFont="1" applyFill="1" applyBorder="1" applyAlignment="1">
      <alignment horizontal="right" vertical="center"/>
    </xf>
    <xf numFmtId="164" fontId="26" fillId="5" borderId="12" xfId="1" applyNumberFormat="1" applyFont="1" applyFill="1" applyBorder="1" applyAlignment="1">
      <alignment horizontal="center" vertical="center"/>
    </xf>
    <xf numFmtId="5" fontId="5" fillId="5" borderId="12" xfId="0" applyNumberFormat="1" applyFont="1" applyFill="1" applyBorder="1" applyAlignment="1">
      <alignment vertical="center"/>
    </xf>
    <xf numFmtId="0" fontId="5" fillId="5" borderId="12" xfId="0" applyFont="1" applyFill="1" applyBorder="1" applyAlignment="1">
      <alignment vertical="center"/>
    </xf>
    <xf numFmtId="0" fontId="9" fillId="4" borderId="4" xfId="0" applyFont="1" applyFill="1" applyBorder="1"/>
    <xf numFmtId="0" fontId="20" fillId="4" borderId="13" xfId="2" applyFont="1" applyFill="1" applyBorder="1" applyAlignment="1">
      <alignment horizontal="left" vertical="top"/>
    </xf>
    <xf numFmtId="0" fontId="3" fillId="0" borderId="0" xfId="0" applyFont="1" applyAlignment="1">
      <alignment horizontal="left"/>
    </xf>
    <xf numFmtId="0" fontId="3" fillId="0" borderId="0" xfId="0" applyFont="1" applyFill="1" applyAlignment="1">
      <alignment horizontal="left"/>
    </xf>
    <xf numFmtId="0" fontId="3" fillId="0" borderId="9" xfId="0" applyNumberFormat="1" applyFont="1" applyBorder="1" applyAlignment="1">
      <alignment horizontal="left"/>
    </xf>
    <xf numFmtId="0" fontId="3" fillId="0" borderId="9" xfId="0" applyFont="1" applyBorder="1" applyAlignment="1">
      <alignment horizontal="left"/>
    </xf>
    <xf numFmtId="165" fontId="3" fillId="0" borderId="9" xfId="3" applyNumberFormat="1" applyFont="1" applyBorder="1" applyAlignment="1">
      <alignment horizontal="left"/>
    </xf>
    <xf numFmtId="0" fontId="3" fillId="0" borderId="9" xfId="0" applyFont="1" applyFill="1" applyBorder="1" applyAlignment="1">
      <alignment horizontal="left"/>
    </xf>
    <xf numFmtId="3" fontId="3" fillId="0" borderId="9" xfId="0" applyNumberFormat="1" applyFont="1" applyBorder="1" applyAlignment="1">
      <alignment horizontal="left"/>
    </xf>
    <xf numFmtId="0" fontId="5" fillId="0" borderId="11" xfId="0" applyFont="1" applyBorder="1" applyAlignment="1">
      <alignment horizontal="left"/>
    </xf>
    <xf numFmtId="0" fontId="5" fillId="0" borderId="10" xfId="0" applyFont="1" applyBorder="1" applyAlignment="1">
      <alignment horizontal="left"/>
    </xf>
    <xf numFmtId="0" fontId="26" fillId="5" borderId="12" xfId="0" applyFont="1" applyFill="1" applyBorder="1" applyAlignment="1">
      <alignment horizontal="left" vertical="top" wrapText="1"/>
    </xf>
    <xf numFmtId="164" fontId="9" fillId="4" borderId="0" xfId="3" applyNumberFormat="1" applyFont="1" applyFill="1" applyAlignment="1">
      <alignment horizontal="left"/>
    </xf>
    <xf numFmtId="164" fontId="5" fillId="5" borderId="0" xfId="1" applyNumberFormat="1" applyFont="1" applyFill="1" applyBorder="1" applyAlignment="1">
      <alignment horizontal="left"/>
    </xf>
    <xf numFmtId="164" fontId="5" fillId="5" borderId="9" xfId="1" applyNumberFormat="1" applyFont="1" applyFill="1" applyBorder="1" applyAlignment="1">
      <alignment horizontal="left"/>
    </xf>
    <xf numFmtId="164" fontId="3" fillId="0" borderId="9" xfId="3" applyNumberFormat="1" applyFont="1" applyBorder="1" applyAlignment="1">
      <alignment horizontal="left"/>
    </xf>
    <xf numFmtId="164" fontId="26" fillId="5" borderId="12" xfId="1" applyNumberFormat="1" applyFont="1" applyFill="1" applyBorder="1" applyAlignment="1">
      <alignment horizontal="left" vertical="center"/>
    </xf>
    <xf numFmtId="164" fontId="9" fillId="0" borderId="0" xfId="1" applyNumberFormat="1" applyFont="1" applyAlignment="1">
      <alignment horizontal="left"/>
    </xf>
    <xf numFmtId="0" fontId="3" fillId="0" borderId="9" xfId="0" applyNumberFormat="1" applyFont="1" applyFill="1" applyBorder="1" applyAlignment="1">
      <alignment horizontal="left"/>
    </xf>
    <xf numFmtId="164" fontId="3" fillId="0" borderId="9" xfId="3" applyNumberFormat="1" applyFont="1" applyFill="1" applyBorder="1" applyAlignment="1">
      <alignment horizontal="left"/>
    </xf>
    <xf numFmtId="165" fontId="3" fillId="0" borderId="9" xfId="3" applyNumberFormat="1" applyFont="1" applyFill="1" applyBorder="1" applyAlignment="1">
      <alignment horizontal="left"/>
    </xf>
    <xf numFmtId="0" fontId="3" fillId="6" borderId="0" xfId="0" applyFont="1" applyFill="1" applyAlignment="1">
      <alignment horizontal="left"/>
    </xf>
    <xf numFmtId="0" fontId="3" fillId="6" borderId="9" xfId="0" applyNumberFormat="1" applyFont="1" applyFill="1" applyBorder="1" applyAlignment="1">
      <alignment horizontal="left"/>
    </xf>
    <xf numFmtId="0" fontId="3" fillId="6" borderId="9" xfId="0" applyFont="1" applyFill="1" applyBorder="1" applyAlignment="1">
      <alignment horizontal="left"/>
    </xf>
    <xf numFmtId="165" fontId="3" fillId="6" borderId="9" xfId="3" applyNumberFormat="1" applyFont="1" applyFill="1" applyBorder="1" applyAlignment="1">
      <alignment horizontal="left"/>
    </xf>
    <xf numFmtId="0" fontId="2" fillId="0" borderId="0" xfId="0" applyFont="1" applyFill="1" applyAlignment="1">
      <alignment horizontal="left"/>
    </xf>
    <xf numFmtId="0" fontId="2" fillId="0" borderId="0" xfId="0" applyFont="1" applyAlignment="1">
      <alignment horizontal="left"/>
    </xf>
    <xf numFmtId="164" fontId="3" fillId="6" borderId="9" xfId="3" applyNumberFormat="1" applyFont="1" applyFill="1" applyBorder="1" applyAlignment="1">
      <alignment horizontal="left"/>
    </xf>
    <xf numFmtId="0" fontId="2" fillId="6" borderId="0" xfId="0" applyFont="1" applyFill="1" applyAlignment="1">
      <alignment horizontal="left"/>
    </xf>
    <xf numFmtId="0" fontId="2" fillId="0" borderId="14" xfId="0" applyNumberFormat="1" applyFont="1" applyFill="1" applyBorder="1" applyAlignment="1">
      <alignment horizontal="left"/>
    </xf>
    <xf numFmtId="0" fontId="2" fillId="0" borderId="14" xfId="0" applyFont="1" applyFill="1" applyBorder="1" applyAlignment="1">
      <alignment horizontal="left"/>
    </xf>
    <xf numFmtId="164" fontId="2" fillId="0" borderId="14" xfId="3" applyNumberFormat="1" applyFont="1" applyFill="1" applyBorder="1" applyAlignment="1">
      <alignment horizontal="left"/>
    </xf>
    <xf numFmtId="165" fontId="2" fillId="0" borderId="14" xfId="3" applyNumberFormat="1" applyFont="1" applyFill="1" applyBorder="1" applyAlignment="1">
      <alignment horizontal="left"/>
    </xf>
    <xf numFmtId="0" fontId="1" fillId="6" borderId="14" xfId="0" applyFont="1" applyFill="1" applyBorder="1" applyAlignment="1">
      <alignment horizontal="left"/>
    </xf>
    <xf numFmtId="164" fontId="1" fillId="6" borderId="14" xfId="3" applyNumberFormat="1" applyFont="1" applyFill="1" applyBorder="1" applyAlignment="1">
      <alignment horizontal="left"/>
    </xf>
    <xf numFmtId="165" fontId="1" fillId="6" borderId="14" xfId="3" applyNumberFormat="1" applyFont="1" applyFill="1" applyBorder="1" applyAlignment="1">
      <alignment horizontal="left"/>
    </xf>
    <xf numFmtId="0" fontId="26" fillId="5" borderId="15" xfId="0" applyFont="1" applyFill="1" applyBorder="1"/>
    <xf numFmtId="0" fontId="5" fillId="5" borderId="16" xfId="0" applyFont="1" applyFill="1" applyBorder="1"/>
    <xf numFmtId="0" fontId="1" fillId="0" borderId="14" xfId="0" applyFont="1" applyBorder="1" applyAlignment="1">
      <alignment horizontal="left"/>
    </xf>
    <xf numFmtId="0" fontId="20" fillId="0" borderId="14" xfId="2" applyFont="1" applyFill="1" applyBorder="1" applyAlignment="1">
      <alignment horizontal="left" vertical="top"/>
    </xf>
    <xf numFmtId="0" fontId="21" fillId="4" borderId="14" xfId="2" applyFont="1" applyFill="1" applyBorder="1" applyAlignment="1">
      <alignment horizontal="left" vertical="top" wrapText="1"/>
    </xf>
    <xf numFmtId="5" fontId="20" fillId="0" borderId="14" xfId="1" applyNumberFormat="1" applyFont="1" applyFill="1" applyBorder="1" applyAlignment="1">
      <alignment horizontal="left"/>
    </xf>
    <xf numFmtId="0" fontId="19" fillId="0" borderId="14" xfId="0" applyFont="1" applyBorder="1" applyAlignment="1">
      <alignment horizontal="left"/>
    </xf>
    <xf numFmtId="0" fontId="27" fillId="0" borderId="14" xfId="0" applyNumberFormat="1" applyFont="1" applyBorder="1" applyAlignment="1">
      <alignment horizontal="left"/>
    </xf>
    <xf numFmtId="0" fontId="22" fillId="0" borderId="14" xfId="0" applyFont="1" applyBorder="1" applyAlignment="1">
      <alignment horizontal="left"/>
    </xf>
    <xf numFmtId="0" fontId="23" fillId="0" borderId="14" xfId="0" applyFont="1" applyFill="1" applyBorder="1" applyAlignment="1">
      <alignment horizontal="left"/>
    </xf>
    <xf numFmtId="164" fontId="19" fillId="0" borderId="14" xfId="1" applyNumberFormat="1" applyFont="1" applyBorder="1" applyAlignment="1">
      <alignment horizontal="left"/>
    </xf>
    <xf numFmtId="0" fontId="18" fillId="0" borderId="14" xfId="0" applyFont="1" applyBorder="1" applyAlignment="1">
      <alignment horizontal="left"/>
    </xf>
    <xf numFmtId="0" fontId="21" fillId="0" borderId="14" xfId="2" applyFont="1" applyFill="1" applyBorder="1" applyAlignment="1">
      <alignment horizontal="left" vertical="top" wrapText="1"/>
    </xf>
    <xf numFmtId="0" fontId="20" fillId="4" borderId="14" xfId="2" applyFont="1" applyFill="1" applyBorder="1" applyAlignment="1">
      <alignment horizontal="left" vertical="top" wrapText="1"/>
    </xf>
    <xf numFmtId="5" fontId="20" fillId="0" borderId="14" xfId="1" applyNumberFormat="1" applyFont="1" applyFill="1" applyBorder="1" applyAlignment="1">
      <alignment horizontal="left" wrapText="1"/>
    </xf>
    <xf numFmtId="164" fontId="22" fillId="0" borderId="14" xfId="1" applyNumberFormat="1" applyFont="1" applyBorder="1" applyAlignment="1">
      <alignment horizontal="left"/>
    </xf>
    <xf numFmtId="0" fontId="1" fillId="0" borderId="14" xfId="0" applyFont="1" applyFill="1" applyBorder="1" applyAlignment="1">
      <alignment horizontal="left"/>
    </xf>
    <xf numFmtId="0" fontId="1" fillId="0" borderId="17" xfId="0" applyNumberFormat="1" applyFont="1" applyFill="1" applyBorder="1" applyAlignment="1">
      <alignment horizontal="left"/>
    </xf>
    <xf numFmtId="0" fontId="1" fillId="0" borderId="17" xfId="0" applyFont="1" applyFill="1" applyBorder="1" applyAlignment="1">
      <alignment horizontal="left"/>
    </xf>
    <xf numFmtId="164" fontId="1" fillId="0" borderId="17" xfId="3" applyNumberFormat="1" applyFont="1" applyFill="1" applyBorder="1" applyAlignment="1">
      <alignment horizontal="left"/>
    </xf>
    <xf numFmtId="165" fontId="1" fillId="0" borderId="17" xfId="3" applyNumberFormat="1" applyFont="1" applyFill="1" applyBorder="1" applyAlignment="1">
      <alignment horizontal="left"/>
    </xf>
    <xf numFmtId="0" fontId="13" fillId="2" borderId="18" xfId="2" applyFont="1" applyFill="1" applyBorder="1" applyAlignment="1">
      <alignment horizontal="center" textRotation="90" wrapText="1"/>
    </xf>
    <xf numFmtId="0" fontId="13" fillId="2" borderId="19" xfId="2" applyFont="1" applyFill="1" applyBorder="1" applyAlignment="1">
      <alignment horizontal="center" wrapText="1"/>
    </xf>
    <xf numFmtId="0" fontId="13" fillId="2" borderId="20" xfId="2" applyFont="1" applyFill="1" applyBorder="1" applyAlignment="1">
      <alignment horizontal="center" wrapText="1"/>
    </xf>
    <xf numFmtId="0" fontId="13" fillId="2" borderId="20" xfId="2" applyFont="1" applyFill="1" applyBorder="1" applyAlignment="1">
      <alignment horizontal="center" textRotation="90" wrapText="1"/>
    </xf>
    <xf numFmtId="164" fontId="13" fillId="2" borderId="20" xfId="1" applyNumberFormat="1" applyFont="1" applyFill="1" applyBorder="1" applyAlignment="1">
      <alignment horizontal="left" wrapText="1"/>
    </xf>
    <xf numFmtId="2" fontId="13" fillId="2" borderId="21" xfId="2" applyNumberFormat="1" applyFont="1" applyFill="1" applyBorder="1" applyAlignment="1">
      <alignment horizontal="center" wrapText="1"/>
    </xf>
    <xf numFmtId="0" fontId="13" fillId="2" borderId="21" xfId="2" applyNumberFormat="1" applyFont="1" applyFill="1" applyBorder="1" applyAlignment="1">
      <alignment horizontal="center" textRotation="90" wrapText="1"/>
    </xf>
    <xf numFmtId="0" fontId="13" fillId="2" borderId="21" xfId="2" applyNumberFormat="1" applyFont="1" applyFill="1" applyBorder="1" applyAlignment="1">
      <alignment horizontal="left" textRotation="90" wrapText="1"/>
    </xf>
    <xf numFmtId="0" fontId="26" fillId="3" borderId="21" xfId="0" applyFont="1" applyFill="1" applyBorder="1" applyAlignment="1">
      <alignment horizontal="center"/>
    </xf>
    <xf numFmtId="0" fontId="3" fillId="0" borderId="12" xfId="0" applyFont="1" applyBorder="1" applyAlignment="1">
      <alignment horizontal="center" wrapText="1"/>
    </xf>
    <xf numFmtId="0" fontId="5" fillId="0" borderId="12" xfId="0" applyFont="1" applyBorder="1" applyAlignment="1">
      <alignment horizontal="center"/>
    </xf>
    <xf numFmtId="0" fontId="26" fillId="5" borderId="0" xfId="0" applyFont="1" applyFill="1" applyBorder="1"/>
    <xf numFmtId="0" fontId="5" fillId="5" borderId="22" xfId="0" applyFont="1" applyFill="1" applyBorder="1"/>
    <xf numFmtId="0" fontId="30" fillId="0" borderId="14" xfId="2" applyFont="1" applyFill="1" applyBorder="1" applyAlignment="1">
      <alignment horizontal="left" wrapText="1"/>
    </xf>
    <xf numFmtId="0" fontId="30" fillId="0" borderId="14" xfId="2" applyFont="1" applyFill="1" applyBorder="1" applyAlignment="1">
      <alignment horizontal="left"/>
    </xf>
    <xf numFmtId="164" fontId="30" fillId="0" borderId="14" xfId="2" applyNumberFormat="1" applyFont="1" applyFill="1" applyBorder="1" applyAlignment="1">
      <alignment horizontal="left" wrapText="1"/>
    </xf>
    <xf numFmtId="0" fontId="5" fillId="0" borderId="14" xfId="0" applyFont="1" applyFill="1" applyBorder="1" applyAlignment="1">
      <alignment horizontal="left"/>
    </xf>
    <xf numFmtId="0" fontId="3" fillId="0" borderId="14" xfId="0" applyFont="1" applyFill="1" applyBorder="1" applyAlignment="1">
      <alignment horizontal="left"/>
    </xf>
    <xf numFmtId="0" fontId="3" fillId="0" borderId="14" xfId="0" applyNumberFormat="1" applyFont="1" applyFill="1" applyBorder="1" applyAlignment="1">
      <alignment horizontal="left"/>
    </xf>
    <xf numFmtId="164" fontId="3" fillId="0" borderId="14" xfId="3" applyNumberFormat="1" applyFont="1" applyFill="1" applyBorder="1" applyAlignment="1">
      <alignment horizontal="left"/>
    </xf>
    <xf numFmtId="165" fontId="3" fillId="0" borderId="14" xfId="3" applyNumberFormat="1" applyFont="1" applyFill="1" applyBorder="1" applyAlignment="1">
      <alignment horizontal="left"/>
    </xf>
    <xf numFmtId="0" fontId="21" fillId="4" borderId="14" xfId="2" applyFont="1" applyFill="1" applyBorder="1" applyAlignment="1">
      <alignment horizontal="left" vertical="top"/>
    </xf>
    <xf numFmtId="0" fontId="19" fillId="0" borderId="14" xfId="0" applyNumberFormat="1" applyFont="1" applyBorder="1" applyAlignment="1">
      <alignment horizontal="left"/>
    </xf>
    <xf numFmtId="0" fontId="16" fillId="0" borderId="14" xfId="0" applyFont="1" applyBorder="1" applyAlignment="1">
      <alignment horizontal="left"/>
    </xf>
    <xf numFmtId="0" fontId="5" fillId="0" borderId="14" xfId="0" applyFont="1" applyBorder="1" applyAlignment="1">
      <alignment horizontal="left"/>
    </xf>
    <xf numFmtId="0" fontId="26" fillId="5" borderId="24" xfId="0" applyFont="1" applyFill="1" applyBorder="1"/>
    <xf numFmtId="0" fontId="5" fillId="5" borderId="24" xfId="0" applyFont="1" applyFill="1" applyBorder="1"/>
    <xf numFmtId="0" fontId="5" fillId="5" borderId="24" xfId="0" applyFont="1" applyFill="1" applyBorder="1" applyAlignment="1"/>
    <xf numFmtId="0" fontId="5" fillId="5" borderId="24" xfId="0" applyFont="1" applyFill="1" applyBorder="1" applyAlignment="1">
      <alignment horizontal="center"/>
    </xf>
    <xf numFmtId="164" fontId="5" fillId="5" borderId="24" xfId="1" applyNumberFormat="1" applyFont="1" applyFill="1" applyBorder="1" applyAlignment="1">
      <alignment horizontal="left"/>
    </xf>
    <xf numFmtId="164" fontId="5" fillId="5" borderId="24" xfId="1" applyNumberFormat="1" applyFont="1" applyFill="1" applyBorder="1" applyAlignment="1">
      <alignment horizontal="center"/>
    </xf>
    <xf numFmtId="0" fontId="3" fillId="0" borderId="23" xfId="0" applyNumberFormat="1" applyFont="1" applyFill="1" applyBorder="1" applyAlignment="1">
      <alignment horizontal="left"/>
    </xf>
    <xf numFmtId="0" fontId="3" fillId="0" borderId="23" xfId="0" applyFont="1" applyFill="1" applyBorder="1" applyAlignment="1">
      <alignment horizontal="left"/>
    </xf>
    <xf numFmtId="164" fontId="3" fillId="0" borderId="23" xfId="3" applyNumberFormat="1" applyFont="1" applyFill="1" applyBorder="1" applyAlignment="1">
      <alignment horizontal="left"/>
    </xf>
    <xf numFmtId="165" fontId="3" fillId="0" borderId="23" xfId="3" applyNumberFormat="1" applyFont="1" applyFill="1" applyBorder="1" applyAlignment="1">
      <alignment horizontal="left"/>
    </xf>
    <xf numFmtId="0" fontId="20" fillId="0" borderId="23" xfId="2" applyFont="1" applyFill="1" applyBorder="1" applyAlignment="1">
      <alignment horizontal="left" vertical="top"/>
    </xf>
    <xf numFmtId="0" fontId="21" fillId="4" borderId="23" xfId="2" applyFont="1" applyFill="1" applyBorder="1" applyAlignment="1">
      <alignment horizontal="left" vertical="top" wrapText="1"/>
    </xf>
    <xf numFmtId="5" fontId="20" fillId="0" borderId="23" xfId="1" applyNumberFormat="1" applyFont="1" applyFill="1" applyBorder="1" applyAlignment="1">
      <alignment horizontal="left" vertical="top"/>
    </xf>
    <xf numFmtId="0" fontId="19" fillId="0" borderId="23" xfId="0" applyFont="1" applyBorder="1" applyAlignment="1">
      <alignment horizontal="left"/>
    </xf>
    <xf numFmtId="0" fontId="22" fillId="0" borderId="23" xfId="0" applyFont="1" applyBorder="1" applyAlignment="1">
      <alignment horizontal="left"/>
    </xf>
    <xf numFmtId="0" fontId="19" fillId="0" borderId="23" xfId="0" applyNumberFormat="1" applyFont="1" applyBorder="1" applyAlignment="1">
      <alignment horizontal="left"/>
    </xf>
    <xf numFmtId="0" fontId="18" fillId="0" borderId="23" xfId="0" applyFont="1" applyBorder="1" applyAlignment="1">
      <alignment horizontal="left"/>
    </xf>
    <xf numFmtId="164" fontId="19" fillId="0" borderId="23" xfId="1" applyNumberFormat="1" applyFont="1" applyBorder="1" applyAlignment="1">
      <alignment horizontal="left"/>
    </xf>
    <xf numFmtId="0" fontId="16" fillId="0" borderId="23" xfId="0" applyFont="1" applyBorder="1" applyAlignment="1">
      <alignment horizontal="left"/>
    </xf>
    <xf numFmtId="0" fontId="5" fillId="0" borderId="23" xfId="0" applyFont="1" applyBorder="1" applyAlignment="1">
      <alignment horizontal="left"/>
    </xf>
    <xf numFmtId="0" fontId="25" fillId="5" borderId="24" xfId="0" applyFont="1" applyFill="1" applyBorder="1"/>
    <xf numFmtId="0" fontId="30" fillId="0" borderId="23" xfId="2" applyFont="1" applyFill="1" applyBorder="1" applyAlignment="1">
      <alignment horizontal="left" wrapText="1"/>
    </xf>
    <xf numFmtId="164" fontId="30" fillId="0" borderId="23" xfId="2" applyNumberFormat="1" applyFont="1" applyFill="1" applyBorder="1" applyAlignment="1">
      <alignment horizontal="left" wrapText="1"/>
    </xf>
    <xf numFmtId="0" fontId="18" fillId="0" borderId="23" xfId="0" applyFont="1" applyFill="1" applyBorder="1"/>
    <xf numFmtId="0" fontId="18" fillId="0" borderId="23" xfId="0" applyFont="1" applyBorder="1"/>
    <xf numFmtId="0" fontId="18" fillId="0" borderId="23" xfId="0" applyFont="1" applyBorder="1" applyAlignment="1">
      <alignment horizontal="center"/>
    </xf>
    <xf numFmtId="164" fontId="18" fillId="0" borderId="23" xfId="1" applyNumberFormat="1" applyFont="1" applyBorder="1" applyAlignment="1">
      <alignment horizontal="left"/>
    </xf>
    <xf numFmtId="164" fontId="18" fillId="0" borderId="23" xfId="1" applyNumberFormat="1" applyFont="1" applyBorder="1" applyAlignment="1">
      <alignment horizontal="center"/>
    </xf>
    <xf numFmtId="0" fontId="5" fillId="0" borderId="23" xfId="0" applyFont="1" applyBorder="1"/>
    <xf numFmtId="0" fontId="26" fillId="5" borderId="25" xfId="0" applyFont="1" applyFill="1" applyBorder="1"/>
    <xf numFmtId="0" fontId="5" fillId="5" borderId="25" xfId="0" applyFont="1" applyFill="1" applyBorder="1"/>
    <xf numFmtId="0" fontId="5" fillId="5" borderId="25" xfId="0" applyFont="1" applyFill="1" applyBorder="1" applyAlignment="1"/>
    <xf numFmtId="0" fontId="5" fillId="5" borderId="25" xfId="0" applyFont="1" applyFill="1" applyBorder="1" applyAlignment="1">
      <alignment horizontal="center"/>
    </xf>
    <xf numFmtId="164" fontId="5" fillId="5" borderId="25" xfId="1" applyNumberFormat="1" applyFont="1" applyFill="1" applyBorder="1" applyAlignment="1">
      <alignment horizontal="left"/>
    </xf>
    <xf numFmtId="164" fontId="5" fillId="5" borderId="25" xfId="1" applyNumberFormat="1" applyFont="1" applyFill="1" applyBorder="1" applyAlignment="1">
      <alignment horizontal="center"/>
    </xf>
    <xf numFmtId="0" fontId="3" fillId="0" borderId="14" xfId="0" applyFont="1" applyBorder="1" applyAlignment="1">
      <alignment horizontal="left"/>
    </xf>
    <xf numFmtId="164" fontId="3" fillId="0" borderId="14" xfId="3" applyNumberFormat="1" applyFont="1" applyBorder="1" applyAlignment="1">
      <alignment horizontal="left"/>
    </xf>
    <xf numFmtId="165" fontId="3" fillId="0" borderId="14" xfId="3" applyNumberFormat="1" applyFont="1" applyBorder="1" applyAlignment="1">
      <alignment horizontal="left"/>
    </xf>
    <xf numFmtId="5" fontId="20" fillId="0" borderId="14" xfId="1" applyNumberFormat="1" applyFont="1" applyFill="1" applyBorder="1" applyAlignment="1">
      <alignment horizontal="left" vertical="top"/>
    </xf>
    <xf numFmtId="0" fontId="3" fillId="0" borderId="14" xfId="0" applyNumberFormat="1" applyFont="1" applyBorder="1" applyAlignment="1">
      <alignment horizontal="left"/>
    </xf>
    <xf numFmtId="0" fontId="3" fillId="6" borderId="14" xfId="0" applyNumberFormat="1" applyFont="1" applyFill="1" applyBorder="1" applyAlignment="1">
      <alignment horizontal="left"/>
    </xf>
    <xf numFmtId="0" fontId="3" fillId="6" borderId="14" xfId="0" applyFont="1" applyFill="1" applyBorder="1" applyAlignment="1">
      <alignment horizontal="left"/>
    </xf>
    <xf numFmtId="164" fontId="3" fillId="6" borderId="14" xfId="3" applyNumberFormat="1" applyFont="1" applyFill="1" applyBorder="1" applyAlignment="1">
      <alignment horizontal="left"/>
    </xf>
    <xf numFmtId="165" fontId="3" fillId="6" borderId="14" xfId="3" applyNumberFormat="1" applyFont="1" applyFill="1" applyBorder="1" applyAlignment="1">
      <alignment horizontal="left"/>
    </xf>
    <xf numFmtId="3" fontId="3" fillId="0" borderId="14" xfId="0" applyNumberFormat="1" applyFont="1" applyBorder="1" applyAlignment="1">
      <alignment horizontal="left"/>
    </xf>
    <xf numFmtId="0" fontId="20" fillId="0" borderId="14" xfId="2" applyFont="1" applyFill="1" applyBorder="1" applyAlignment="1">
      <alignment horizontal="left"/>
    </xf>
    <xf numFmtId="0" fontId="21" fillId="4" borderId="14" xfId="2" applyFont="1" applyFill="1" applyBorder="1" applyAlignment="1">
      <alignment horizontal="left" wrapText="1"/>
    </xf>
    <xf numFmtId="0" fontId="17" fillId="0" borderId="14" xfId="0" applyFont="1" applyBorder="1" applyAlignment="1">
      <alignment horizontal="left"/>
    </xf>
    <xf numFmtId="5" fontId="19" fillId="0" borderId="14" xfId="0" applyNumberFormat="1" applyFont="1" applyBorder="1" applyAlignment="1">
      <alignment horizontal="left" vertical="top"/>
    </xf>
    <xf numFmtId="0" fontId="20" fillId="4" borderId="14" xfId="2" applyFont="1" applyFill="1" applyBorder="1" applyAlignment="1">
      <alignment horizontal="left"/>
    </xf>
    <xf numFmtId="0" fontId="3" fillId="0" borderId="23" xfId="0" applyNumberFormat="1" applyFont="1" applyBorder="1" applyAlignment="1">
      <alignment horizontal="left"/>
    </xf>
    <xf numFmtId="0" fontId="3" fillId="0" borderId="23" xfId="0" applyFont="1" applyBorder="1" applyAlignment="1">
      <alignment horizontal="left"/>
    </xf>
    <xf numFmtId="164" fontId="3" fillId="0" borderId="23" xfId="3" applyNumberFormat="1" applyFont="1" applyBorder="1" applyAlignment="1">
      <alignment horizontal="left"/>
    </xf>
    <xf numFmtId="165" fontId="3" fillId="0" borderId="23" xfId="3" applyNumberFormat="1" applyFont="1" applyBorder="1" applyAlignment="1">
      <alignment horizontal="left"/>
    </xf>
    <xf numFmtId="0" fontId="17" fillId="0" borderId="23" xfId="0" applyFont="1" applyBorder="1" applyAlignment="1">
      <alignment horizontal="left"/>
    </xf>
    <xf numFmtId="0" fontId="2" fillId="0" borderId="23" xfId="0" applyNumberFormat="1" applyFont="1" applyBorder="1" applyAlignment="1">
      <alignment horizontal="left"/>
    </xf>
    <xf numFmtId="0" fontId="2" fillId="0" borderId="23" xfId="0" applyFont="1" applyBorder="1" applyAlignment="1">
      <alignment horizontal="left"/>
    </xf>
    <xf numFmtId="5" fontId="2" fillId="0" borderId="23" xfId="3" applyNumberFormat="1" applyFont="1" applyBorder="1" applyAlignment="1">
      <alignment horizontal="left"/>
    </xf>
    <xf numFmtId="165" fontId="2" fillId="0" borderId="23" xfId="3" applyNumberFormat="1" applyFont="1" applyBorder="1" applyAlignment="1">
      <alignment horizontal="left"/>
    </xf>
    <xf numFmtId="0" fontId="2" fillId="0" borderId="23" xfId="0" applyFont="1" applyFill="1" applyBorder="1" applyAlignment="1">
      <alignment horizontal="left"/>
    </xf>
    <xf numFmtId="0" fontId="1" fillId="0" borderId="23" xfId="0" applyFont="1" applyFill="1" applyBorder="1" applyAlignment="1">
      <alignment horizontal="left"/>
    </xf>
    <xf numFmtId="0" fontId="8" fillId="0" borderId="23" xfId="0" applyFont="1" applyBorder="1" applyAlignment="1">
      <alignment horizontal="left"/>
    </xf>
    <xf numFmtId="164" fontId="2" fillId="0" borderId="23" xfId="3" applyNumberFormat="1" applyFont="1" applyFill="1" applyBorder="1" applyAlignment="1">
      <alignment horizontal="left"/>
    </xf>
    <xf numFmtId="165" fontId="2" fillId="0" borderId="23" xfId="3" applyNumberFormat="1" applyFont="1" applyFill="1" applyBorder="1" applyAlignment="1">
      <alignment horizontal="left"/>
    </xf>
    <xf numFmtId="0" fontId="3" fillId="6" borderId="23" xfId="0" applyNumberFormat="1" applyFont="1" applyFill="1" applyBorder="1" applyAlignment="1">
      <alignment horizontal="left"/>
    </xf>
    <xf numFmtId="0" fontId="3" fillId="6" borderId="23" xfId="0" applyFont="1" applyFill="1" applyBorder="1" applyAlignment="1">
      <alignment horizontal="left"/>
    </xf>
    <xf numFmtId="164" fontId="3" fillId="6" borderId="23" xfId="3" applyNumberFormat="1" applyFont="1" applyFill="1" applyBorder="1" applyAlignment="1">
      <alignment horizontal="left"/>
    </xf>
    <xf numFmtId="165" fontId="3" fillId="6" borderId="23" xfId="3" applyNumberFormat="1" applyFont="1" applyFill="1" applyBorder="1" applyAlignment="1">
      <alignment horizontal="left"/>
    </xf>
    <xf numFmtId="0" fontId="1" fillId="6" borderId="23" xfId="0" applyFont="1" applyFill="1" applyBorder="1" applyAlignment="1">
      <alignment horizontal="left"/>
    </xf>
    <xf numFmtId="0" fontId="2" fillId="6" borderId="23" xfId="0" applyFont="1" applyFill="1" applyBorder="1" applyAlignment="1">
      <alignment horizontal="left"/>
    </xf>
    <xf numFmtId="164" fontId="2" fillId="6" borderId="23" xfId="3" applyNumberFormat="1" applyFont="1" applyFill="1" applyBorder="1" applyAlignment="1">
      <alignment horizontal="left"/>
    </xf>
    <xf numFmtId="165" fontId="2" fillId="6" borderId="23" xfId="3" applyNumberFormat="1" applyFont="1" applyFill="1" applyBorder="1" applyAlignment="1">
      <alignment horizontal="left"/>
    </xf>
    <xf numFmtId="0" fontId="27" fillId="0" borderId="23" xfId="0" applyNumberFormat="1" applyFont="1" applyBorder="1" applyAlignment="1">
      <alignment horizontal="left"/>
    </xf>
    <xf numFmtId="5" fontId="19" fillId="0" borderId="23" xfId="0" applyNumberFormat="1" applyFont="1" applyBorder="1" applyAlignment="1">
      <alignment horizontal="left"/>
    </xf>
    <xf numFmtId="3" fontId="3" fillId="0" borderId="23" xfId="0" applyNumberFormat="1" applyFont="1" applyBorder="1" applyAlignment="1">
      <alignment horizontal="left"/>
    </xf>
    <xf numFmtId="0" fontId="20" fillId="4" borderId="23" xfId="2" applyFont="1" applyFill="1" applyBorder="1" applyAlignment="1">
      <alignment horizontal="left" vertical="top"/>
    </xf>
    <xf numFmtId="165" fontId="1" fillId="0" borderId="23" xfId="3" applyNumberFormat="1" applyFont="1" applyBorder="1" applyAlignment="1">
      <alignment horizontal="left"/>
    </xf>
    <xf numFmtId="0" fontId="0" fillId="0" borderId="0" xfId="0" applyAlignment="1">
      <alignment horizontal="left"/>
    </xf>
    <xf numFmtId="164" fontId="0" fillId="0" borderId="0" xfId="0" applyNumberFormat="1" applyAlignment="1">
      <alignment horizontal="left"/>
    </xf>
    <xf numFmtId="0" fontId="1" fillId="0" borderId="9" xfId="0" applyFont="1" applyBorder="1" applyAlignment="1">
      <alignment horizontal="left"/>
    </xf>
    <xf numFmtId="0" fontId="26" fillId="5" borderId="12"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20" fillId="4" borderId="14" xfId="2" applyFont="1" applyFill="1" applyBorder="1" applyAlignment="1">
      <alignment horizontal="left" vertical="top"/>
    </xf>
    <xf numFmtId="0" fontId="5" fillId="0" borderId="14" xfId="0" applyFont="1" applyBorder="1" applyAlignment="1">
      <alignment horizontal="left"/>
    </xf>
    <xf numFmtId="0" fontId="20" fillId="4" borderId="23" xfId="2" applyFont="1" applyFill="1" applyBorder="1" applyAlignment="1">
      <alignment horizontal="left" vertical="top"/>
    </xf>
    <xf numFmtId="0" fontId="5" fillId="0" borderId="23" xfId="0" applyFont="1" applyBorder="1" applyAlignment="1">
      <alignment horizontal="left"/>
    </xf>
    <xf numFmtId="0" fontId="31" fillId="0" borderId="0" xfId="0" applyFont="1" applyFill="1" applyBorder="1" applyAlignment="1">
      <alignment horizontal="left" vertical="top" wrapText="1"/>
    </xf>
    <xf numFmtId="0" fontId="8" fillId="4" borderId="0" xfId="0" applyFont="1" applyFill="1" applyBorder="1" applyAlignment="1">
      <alignment horizontal="justify" vertical="top"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14" fillId="0" borderId="0" xfId="0" applyFont="1" applyFill="1" applyBorder="1" applyAlignment="1">
      <alignment horizontal="right" vertical="center" wrapText="1"/>
    </xf>
    <xf numFmtId="0" fontId="11" fillId="3" borderId="1"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20" fillId="4" borderId="13" xfId="2" applyFont="1" applyFill="1" applyBorder="1" applyAlignment="1">
      <alignment horizontal="left" vertical="top"/>
    </xf>
    <xf numFmtId="0" fontId="5" fillId="0" borderId="11" xfId="0" applyFont="1" applyBorder="1" applyAlignment="1">
      <alignment horizontal="left"/>
    </xf>
    <xf numFmtId="0" fontId="5" fillId="0" borderId="10" xfId="0" applyFont="1" applyBorder="1" applyAlignment="1">
      <alignment horizontal="left"/>
    </xf>
    <xf numFmtId="0" fontId="26" fillId="5" borderId="12" xfId="0" applyFont="1" applyFill="1" applyBorder="1" applyAlignment="1">
      <alignment horizontal="left" vertical="center" wrapText="1" readingOrder="1"/>
    </xf>
    <xf numFmtId="0" fontId="5" fillId="5" borderId="12" xfId="0" applyFont="1" applyFill="1" applyBorder="1" applyAlignment="1">
      <alignment horizontal="left" vertical="center" wrapText="1" readingOrder="1"/>
    </xf>
  </cellXfs>
  <cellStyles count="4">
    <cellStyle name="Comma" xfId="3" builtinId="3"/>
    <cellStyle name="Currency" xfId="1" builtinId="4"/>
    <cellStyle name="Normal" xfId="0" builtinId="0"/>
    <cellStyle name="Normal_Sheet1" xfId="2"/>
  </cellStyles>
  <dxfs count="0"/>
  <tableStyles count="0" defaultTableStyle="Table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707423</xdr:colOff>
      <xdr:row>0</xdr:row>
      <xdr:rowOff>31448</xdr:rowOff>
    </xdr:from>
    <xdr:to>
      <xdr:col>2</xdr:col>
      <xdr:colOff>41703</xdr:colOff>
      <xdr:row>4</xdr:row>
      <xdr:rowOff>6048</xdr:rowOff>
    </xdr:to>
    <xdr:pic>
      <xdr:nvPicPr>
        <xdr:cNvPr id="2" name="Picture 1" descr="TDHCA logo.jpg"/>
        <xdr:cNvPicPr>
          <a:picLocks noChangeAspect="1"/>
        </xdr:cNvPicPr>
      </xdr:nvPicPr>
      <xdr:blipFill rotWithShape="1">
        <a:blip xmlns:r="http://schemas.openxmlformats.org/officeDocument/2006/relationships" r:embed="rId1" cstate="print"/>
        <a:srcRect r="3067" b="5555"/>
        <a:stretch/>
      </xdr:blipFill>
      <xdr:spPr>
        <a:xfrm>
          <a:off x="1284366" y="31448"/>
          <a:ext cx="1199857" cy="976086"/>
        </a:xfrm>
        <a:prstGeom prst="rect">
          <a:avLst/>
        </a:prstGeom>
        <a:effectLst>
          <a:outerShdw blurRad="50800" dist="50800" dir="5400000" sx="71000" sy="71000" algn="ctr" rotWithShape="0">
            <a:srgbClr val="000000">
              <a:alpha val="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203"/>
  <sheetViews>
    <sheetView tabSelected="1" view="pageBreakPreview" zoomScale="80" zoomScaleNormal="60" zoomScaleSheetLayoutView="80" zoomScalePageLayoutView="80" workbookViewId="0">
      <selection activeCell="A9" sqref="A9:B9"/>
    </sheetView>
  </sheetViews>
  <sheetFormatPr defaultColWidth="9.28515625" defaultRowHeight="12.75" x14ac:dyDescent="0.2"/>
  <cols>
    <col min="1" max="1" width="6.5703125" style="1" customWidth="1"/>
    <col min="2" max="2" width="27.28515625" style="1" customWidth="1"/>
    <col min="3" max="3" width="28.7109375" style="1" customWidth="1"/>
    <col min="4" max="4" width="12.85546875" style="1" customWidth="1"/>
    <col min="5" max="5" width="8" style="1" customWidth="1"/>
    <col min="6" max="6" width="12" style="1" customWidth="1"/>
    <col min="7" max="7" width="4.28515625" style="3" customWidth="1"/>
    <col min="8" max="8" width="6" style="1" customWidth="1"/>
    <col min="9" max="11" width="3.28515625" style="3" customWidth="1"/>
    <col min="12" max="12" width="6.28515625" style="1" customWidth="1"/>
    <col min="13" max="13" width="5.5703125" style="1" customWidth="1"/>
    <col min="14" max="14" width="5.28515625" style="1" customWidth="1"/>
    <col min="15" max="15" width="4.28515625" style="1" customWidth="1"/>
    <col min="16" max="16" width="9.85546875" style="1" customWidth="1"/>
    <col min="17" max="17" width="13.7109375" style="70" customWidth="1"/>
    <col min="18" max="18" width="3.7109375" style="5" customWidth="1"/>
    <col min="19" max="19" width="15.5703125" style="1" customWidth="1"/>
    <col min="20" max="20" width="13.28515625" style="1" customWidth="1"/>
    <col min="21" max="21" width="13.7109375" style="1" customWidth="1"/>
    <col min="22" max="28" width="4.28515625" style="1" customWidth="1"/>
    <col min="29" max="29" width="5.7109375" style="1" customWidth="1"/>
    <col min="30" max="30" width="29.140625" style="1" customWidth="1"/>
    <col min="31" max="16384" width="9.28515625" style="1"/>
  </cols>
  <sheetData>
    <row r="1" spans="1:101" x14ac:dyDescent="0.2">
      <c r="A1" s="10"/>
      <c r="B1" s="10"/>
      <c r="C1" s="10"/>
      <c r="D1" s="10"/>
      <c r="E1" s="10"/>
      <c r="F1" s="10"/>
      <c r="G1" s="10"/>
      <c r="H1" s="10"/>
      <c r="I1" s="11"/>
      <c r="J1" s="11"/>
      <c r="K1" s="11"/>
      <c r="L1" s="10"/>
      <c r="M1" s="10"/>
      <c r="N1" s="10"/>
      <c r="O1" s="10"/>
      <c r="P1" s="10"/>
      <c r="Q1" s="65"/>
      <c r="R1" s="12"/>
      <c r="S1" s="13"/>
      <c r="T1" s="14"/>
      <c r="U1" s="10"/>
      <c r="V1" s="10"/>
      <c r="W1" s="10"/>
      <c r="X1" s="10"/>
      <c r="Y1" s="10"/>
      <c r="Z1" s="10"/>
      <c r="AA1" s="10"/>
      <c r="AB1" s="10"/>
      <c r="AC1" s="10"/>
      <c r="AD1" s="10"/>
    </row>
    <row r="2" spans="1:101" ht="21" x14ac:dyDescent="0.2">
      <c r="A2" s="10"/>
      <c r="B2" s="10"/>
      <c r="C2" s="42" t="s">
        <v>17</v>
      </c>
      <c r="D2" s="10"/>
      <c r="E2" s="10"/>
      <c r="F2" s="10"/>
      <c r="G2" s="10"/>
      <c r="H2" s="10"/>
      <c r="I2" s="11"/>
      <c r="J2" s="11"/>
      <c r="K2" s="11"/>
      <c r="L2" s="10"/>
      <c r="M2" s="10"/>
      <c r="N2" s="10"/>
      <c r="O2" s="10"/>
      <c r="P2" s="10"/>
      <c r="Q2" s="65"/>
      <c r="R2" s="12"/>
      <c r="S2" s="14"/>
      <c r="T2" s="14"/>
      <c r="U2" s="10"/>
      <c r="V2" s="10"/>
      <c r="W2" s="10"/>
      <c r="X2" s="10"/>
      <c r="Y2" s="10"/>
      <c r="Z2" s="10"/>
      <c r="AA2" s="10"/>
      <c r="AB2" s="10"/>
      <c r="AC2" s="10"/>
      <c r="AD2" s="10"/>
    </row>
    <row r="3" spans="1:101" ht="20.25" customHeight="1" x14ac:dyDescent="0.35">
      <c r="A3" s="10"/>
      <c r="B3" s="10"/>
      <c r="C3" s="43" t="s">
        <v>53</v>
      </c>
      <c r="D3" s="10"/>
      <c r="E3" s="10"/>
      <c r="F3" s="10"/>
      <c r="G3" s="10"/>
      <c r="H3" s="10"/>
      <c r="I3" s="11"/>
      <c r="J3" s="11"/>
      <c r="K3" s="11"/>
      <c r="L3" s="10"/>
      <c r="M3" s="10"/>
      <c r="N3" s="10"/>
      <c r="O3" s="10"/>
      <c r="P3" s="10"/>
      <c r="Q3" s="65"/>
      <c r="R3" s="12"/>
      <c r="S3" s="10"/>
      <c r="T3" s="10"/>
      <c r="U3" s="15"/>
      <c r="V3" s="15"/>
      <c r="W3" s="15"/>
      <c r="X3" s="15"/>
      <c r="Y3" s="15"/>
      <c r="Z3" s="15"/>
      <c r="AA3" s="15"/>
      <c r="AB3" s="15"/>
      <c r="AC3" s="15"/>
      <c r="AD3" s="10"/>
    </row>
    <row r="4" spans="1:101" ht="24" customHeight="1" x14ac:dyDescent="0.25">
      <c r="A4" s="10"/>
      <c r="B4" s="10"/>
      <c r="C4" s="44" t="s">
        <v>717</v>
      </c>
      <c r="D4" s="10"/>
      <c r="E4" s="10"/>
      <c r="F4" s="10"/>
      <c r="G4" s="10"/>
      <c r="H4" s="10"/>
      <c r="I4" s="11"/>
      <c r="J4" s="11"/>
      <c r="K4" s="11"/>
      <c r="L4" s="10"/>
      <c r="M4" s="10"/>
      <c r="N4" s="10"/>
      <c r="O4" s="10"/>
      <c r="P4" s="10"/>
      <c r="Q4" s="65"/>
      <c r="R4" s="12"/>
      <c r="S4" s="10"/>
      <c r="T4" s="10"/>
      <c r="U4" s="15"/>
      <c r="V4" s="15"/>
      <c r="W4" s="15"/>
      <c r="X4" s="15"/>
      <c r="Y4" s="15"/>
      <c r="Z4" s="15"/>
      <c r="AA4" s="15"/>
      <c r="AB4" s="15"/>
      <c r="AC4" s="15"/>
      <c r="AD4" s="10"/>
    </row>
    <row r="5" spans="1:101" ht="3" customHeight="1" thickBot="1" x14ac:dyDescent="0.3">
      <c r="A5" s="10"/>
      <c r="B5" s="10"/>
      <c r="C5" s="16"/>
      <c r="D5" s="10"/>
      <c r="E5" s="10"/>
      <c r="F5" s="10"/>
      <c r="G5" s="10"/>
      <c r="H5" s="10"/>
      <c r="I5" s="11"/>
      <c r="J5" s="11"/>
      <c r="K5" s="11"/>
      <c r="L5" s="10"/>
      <c r="M5" s="10"/>
      <c r="N5" s="10"/>
      <c r="O5" s="10"/>
      <c r="P5" s="10"/>
      <c r="Q5" s="65"/>
      <c r="R5" s="12"/>
      <c r="S5" s="15"/>
      <c r="T5" s="15"/>
      <c r="U5" s="15"/>
      <c r="V5" s="15"/>
      <c r="W5" s="15"/>
      <c r="X5" s="15"/>
      <c r="Y5" s="15"/>
      <c r="Z5" s="15"/>
      <c r="AA5" s="15"/>
      <c r="AB5" s="15"/>
      <c r="AC5" s="15"/>
      <c r="AD5" s="10"/>
    </row>
    <row r="6" spans="1:101" ht="15" customHeight="1" x14ac:dyDescent="0.2">
      <c r="A6" s="222" t="s">
        <v>738</v>
      </c>
      <c r="B6" s="222"/>
      <c r="C6" s="222"/>
      <c r="D6" s="222"/>
      <c r="E6" s="222"/>
      <c r="F6" s="222"/>
      <c r="G6" s="222"/>
      <c r="H6" s="4"/>
      <c r="I6" s="223" t="s">
        <v>48</v>
      </c>
      <c r="J6" s="224"/>
      <c r="K6" s="224"/>
      <c r="L6" s="224"/>
      <c r="M6" s="224"/>
      <c r="N6" s="224"/>
      <c r="O6" s="225"/>
      <c r="P6" s="53"/>
      <c r="Q6" s="233" t="s">
        <v>740</v>
      </c>
      <c r="R6" s="234"/>
      <c r="S6" s="234"/>
      <c r="T6" s="234"/>
      <c r="U6" s="234"/>
      <c r="V6" s="234"/>
      <c r="W6" s="234"/>
      <c r="X6" s="234"/>
      <c r="Y6" s="234"/>
      <c r="Z6" s="234"/>
      <c r="AA6" s="234"/>
      <c r="AB6" s="234"/>
      <c r="AC6" s="235"/>
      <c r="AD6" s="10"/>
    </row>
    <row r="7" spans="1:101" ht="15" customHeight="1" x14ac:dyDescent="0.2">
      <c r="A7" s="222"/>
      <c r="B7" s="222"/>
      <c r="C7" s="222"/>
      <c r="D7" s="222"/>
      <c r="E7" s="222"/>
      <c r="F7" s="222"/>
      <c r="G7" s="222"/>
      <c r="H7" s="4"/>
      <c r="I7" s="226"/>
      <c r="J7" s="227"/>
      <c r="K7" s="227"/>
      <c r="L7" s="227"/>
      <c r="M7" s="227"/>
      <c r="N7" s="227"/>
      <c r="O7" s="228"/>
      <c r="P7" s="10"/>
      <c r="Q7" s="236"/>
      <c r="R7" s="237"/>
      <c r="S7" s="237"/>
      <c r="T7" s="237"/>
      <c r="U7" s="237"/>
      <c r="V7" s="237"/>
      <c r="W7" s="237"/>
      <c r="X7" s="237"/>
      <c r="Y7" s="237"/>
      <c r="Z7" s="237"/>
      <c r="AA7" s="237"/>
      <c r="AB7" s="237"/>
      <c r="AC7" s="238"/>
      <c r="AD7" s="10"/>
    </row>
    <row r="8" spans="1:101" ht="120.75" customHeight="1" thickBot="1" x14ac:dyDescent="0.25">
      <c r="A8" s="222"/>
      <c r="B8" s="222"/>
      <c r="C8" s="222"/>
      <c r="D8" s="222"/>
      <c r="E8" s="222"/>
      <c r="F8" s="222"/>
      <c r="G8" s="222"/>
      <c r="H8" s="4"/>
      <c r="I8" s="229"/>
      <c r="J8" s="230"/>
      <c r="K8" s="230"/>
      <c r="L8" s="230"/>
      <c r="M8" s="230"/>
      <c r="N8" s="230"/>
      <c r="O8" s="231"/>
      <c r="P8" s="10"/>
      <c r="Q8" s="239"/>
      <c r="R8" s="240"/>
      <c r="S8" s="240"/>
      <c r="T8" s="240"/>
      <c r="U8" s="240"/>
      <c r="V8" s="240"/>
      <c r="W8" s="240"/>
      <c r="X8" s="240"/>
      <c r="Y8" s="240"/>
      <c r="Z8" s="240"/>
      <c r="AA8" s="240"/>
      <c r="AB8" s="240"/>
      <c r="AC8" s="241"/>
      <c r="AD8" s="10"/>
    </row>
    <row r="9" spans="1:101" s="2" customFormat="1" ht="13.9" customHeight="1" thickBot="1" x14ac:dyDescent="0.3">
      <c r="A9" s="221" t="s">
        <v>735</v>
      </c>
      <c r="B9" s="221"/>
      <c r="C9" s="6"/>
      <c r="D9" s="6"/>
      <c r="E9" s="232"/>
      <c r="F9" s="232"/>
      <c r="G9" s="232"/>
      <c r="H9" s="232"/>
      <c r="I9" s="232"/>
      <c r="J9" s="232"/>
      <c r="K9" s="232"/>
      <c r="L9" s="232"/>
      <c r="M9" s="232"/>
      <c r="N9" s="232"/>
      <c r="O9" s="232"/>
      <c r="P9" s="232"/>
      <c r="Q9" s="232"/>
      <c r="R9" s="232"/>
      <c r="S9" s="232"/>
      <c r="T9" s="7"/>
      <c r="U9" s="8"/>
      <c r="V9" s="9"/>
      <c r="W9" s="9"/>
      <c r="X9" s="9"/>
      <c r="Y9" s="9"/>
      <c r="Z9" s="9"/>
      <c r="AA9" s="9"/>
      <c r="AB9" s="9"/>
      <c r="AC9" s="9"/>
      <c r="AD9" s="10"/>
    </row>
    <row r="10" spans="1:101" s="119" customFormat="1" ht="78" customHeight="1" thickBot="1" x14ac:dyDescent="0.3">
      <c r="A10" s="110" t="s">
        <v>0</v>
      </c>
      <c r="B10" s="111" t="s">
        <v>2</v>
      </c>
      <c r="C10" s="112" t="s">
        <v>10</v>
      </c>
      <c r="D10" s="112" t="s">
        <v>1</v>
      </c>
      <c r="E10" s="112" t="s">
        <v>11</v>
      </c>
      <c r="F10" s="112" t="s">
        <v>3</v>
      </c>
      <c r="G10" s="113" t="s">
        <v>4</v>
      </c>
      <c r="H10" s="113" t="s">
        <v>12</v>
      </c>
      <c r="I10" s="113" t="s">
        <v>9</v>
      </c>
      <c r="J10" s="113" t="s">
        <v>8</v>
      </c>
      <c r="K10" s="113" t="s">
        <v>7</v>
      </c>
      <c r="L10" s="113" t="s">
        <v>20</v>
      </c>
      <c r="M10" s="113" t="s">
        <v>13</v>
      </c>
      <c r="N10" s="113" t="s">
        <v>14</v>
      </c>
      <c r="O10" s="113" t="s">
        <v>5</v>
      </c>
      <c r="P10" s="113" t="s">
        <v>716</v>
      </c>
      <c r="Q10" s="114" t="s">
        <v>6</v>
      </c>
      <c r="R10" s="113" t="s">
        <v>51</v>
      </c>
      <c r="S10" s="112" t="s">
        <v>49</v>
      </c>
      <c r="T10" s="112" t="s">
        <v>50</v>
      </c>
      <c r="U10" s="115" t="s">
        <v>16</v>
      </c>
      <c r="V10" s="116" t="s">
        <v>15</v>
      </c>
      <c r="W10" s="116" t="s">
        <v>718</v>
      </c>
      <c r="X10" s="116" t="s">
        <v>719</v>
      </c>
      <c r="Y10" s="116" t="s">
        <v>720</v>
      </c>
      <c r="Z10" s="116" t="s">
        <v>721</v>
      </c>
      <c r="AA10" s="116" t="s">
        <v>722</v>
      </c>
      <c r="AB10" s="116" t="s">
        <v>723</v>
      </c>
      <c r="AC10" s="117" t="s">
        <v>724</v>
      </c>
      <c r="AD10" s="118" t="s">
        <v>734</v>
      </c>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row>
    <row r="11" spans="1:101" s="19" customFormat="1" ht="15" customHeight="1" x14ac:dyDescent="0.25">
      <c r="A11" s="89" t="s">
        <v>739</v>
      </c>
      <c r="B11" s="90"/>
      <c r="C11" s="18"/>
      <c r="G11" s="20"/>
      <c r="I11" s="20"/>
      <c r="K11" s="20"/>
      <c r="Q11" s="66"/>
      <c r="R11" s="21"/>
    </row>
    <row r="12" spans="1:101" s="107" customFormat="1" ht="15" customHeight="1" x14ac:dyDescent="0.25">
      <c r="A12" s="106" t="s">
        <v>78</v>
      </c>
      <c r="B12" s="107" t="s">
        <v>79</v>
      </c>
      <c r="C12" s="107" t="s">
        <v>106</v>
      </c>
      <c r="D12" s="107" t="s">
        <v>137</v>
      </c>
      <c r="E12" s="107">
        <v>78702</v>
      </c>
      <c r="F12" s="107" t="s">
        <v>153</v>
      </c>
      <c r="G12" s="107">
        <v>7</v>
      </c>
      <c r="H12" s="107" t="s">
        <v>157</v>
      </c>
      <c r="I12" s="107" t="s">
        <v>159</v>
      </c>
      <c r="K12" s="107" t="s">
        <v>159</v>
      </c>
      <c r="L12" s="107" t="s">
        <v>160</v>
      </c>
      <c r="M12" s="107">
        <v>174</v>
      </c>
      <c r="N12" s="107">
        <v>10</v>
      </c>
      <c r="O12" s="107">
        <v>184</v>
      </c>
      <c r="P12" s="107" t="s">
        <v>163</v>
      </c>
      <c r="Q12" s="108">
        <v>2000000</v>
      </c>
      <c r="R12" s="109"/>
      <c r="S12" s="107" t="s">
        <v>189</v>
      </c>
      <c r="T12" s="107" t="s">
        <v>190</v>
      </c>
      <c r="U12" s="107">
        <v>48453000804</v>
      </c>
      <c r="V12" s="107">
        <v>124</v>
      </c>
      <c r="W12" s="107">
        <v>17</v>
      </c>
      <c r="X12" s="107">
        <v>8</v>
      </c>
      <c r="Y12" s="107">
        <v>8</v>
      </c>
      <c r="Z12" s="107">
        <v>0</v>
      </c>
      <c r="AA12" s="107">
        <v>4</v>
      </c>
      <c r="AB12" s="107">
        <v>7</v>
      </c>
      <c r="AC12" s="107">
        <v>168</v>
      </c>
    </row>
    <row r="13" spans="1:101" s="83" customFormat="1" ht="15" customHeight="1" x14ac:dyDescent="0.25">
      <c r="A13" s="82" t="s">
        <v>117</v>
      </c>
      <c r="B13" s="83" t="s">
        <v>118</v>
      </c>
      <c r="C13" s="83" t="s">
        <v>93</v>
      </c>
      <c r="D13" s="83" t="s">
        <v>126</v>
      </c>
      <c r="E13" s="83">
        <v>76932</v>
      </c>
      <c r="F13" s="83" t="s">
        <v>144</v>
      </c>
      <c r="G13" s="83">
        <v>12</v>
      </c>
      <c r="H13" s="83" t="s">
        <v>158</v>
      </c>
      <c r="J13" s="83" t="s">
        <v>159</v>
      </c>
      <c r="L13" s="83" t="s">
        <v>160</v>
      </c>
      <c r="M13" s="83">
        <v>19</v>
      </c>
      <c r="N13" s="83">
        <v>1</v>
      </c>
      <c r="O13" s="83">
        <v>20</v>
      </c>
      <c r="P13" s="83" t="s">
        <v>164</v>
      </c>
      <c r="Q13" s="84">
        <v>211840.94</v>
      </c>
      <c r="R13" s="85"/>
      <c r="S13" s="83" t="s">
        <v>171</v>
      </c>
      <c r="T13" s="83" t="s">
        <v>172</v>
      </c>
      <c r="U13" s="83">
        <v>48383950100</v>
      </c>
      <c r="V13" s="83">
        <v>130</v>
      </c>
      <c r="W13" s="83">
        <v>17</v>
      </c>
      <c r="X13" s="83">
        <v>8</v>
      </c>
      <c r="Y13" s="83">
        <v>0</v>
      </c>
      <c r="Z13" s="83">
        <v>8</v>
      </c>
      <c r="AA13" s="83">
        <v>4</v>
      </c>
      <c r="AB13" s="83">
        <v>0</v>
      </c>
      <c r="AC13" s="83">
        <v>167</v>
      </c>
    </row>
    <row r="14" spans="1:101" s="83" customFormat="1" ht="15" customHeight="1" x14ac:dyDescent="0.25">
      <c r="A14" s="82" t="s">
        <v>119</v>
      </c>
      <c r="B14" s="83" t="s">
        <v>120</v>
      </c>
      <c r="C14" s="83" t="s">
        <v>94</v>
      </c>
      <c r="D14" s="83" t="s">
        <v>127</v>
      </c>
      <c r="E14" s="83">
        <v>79512</v>
      </c>
      <c r="F14" s="83" t="s">
        <v>145</v>
      </c>
      <c r="G14" s="83">
        <v>2</v>
      </c>
      <c r="H14" s="83" t="s">
        <v>158</v>
      </c>
      <c r="J14" s="83" t="s">
        <v>159</v>
      </c>
      <c r="L14" s="83" t="s">
        <v>160</v>
      </c>
      <c r="M14" s="83">
        <v>31</v>
      </c>
      <c r="N14" s="83">
        <v>1</v>
      </c>
      <c r="O14" s="83">
        <v>32</v>
      </c>
      <c r="P14" s="83" t="s">
        <v>163</v>
      </c>
      <c r="Q14" s="84">
        <v>312529</v>
      </c>
      <c r="R14" s="85"/>
      <c r="S14" s="83" t="s">
        <v>171</v>
      </c>
      <c r="T14" s="83" t="s">
        <v>172</v>
      </c>
      <c r="U14" s="83">
        <v>48335950200</v>
      </c>
      <c r="V14" s="83">
        <v>130</v>
      </c>
      <c r="W14" s="83">
        <v>17</v>
      </c>
      <c r="X14" s="83">
        <v>8</v>
      </c>
      <c r="Y14" s="83">
        <v>0</v>
      </c>
      <c r="Z14" s="83">
        <v>8</v>
      </c>
      <c r="AA14" s="83">
        <v>4</v>
      </c>
      <c r="AB14" s="83">
        <v>0</v>
      </c>
      <c r="AC14" s="83">
        <v>167</v>
      </c>
    </row>
    <row r="15" spans="1:101" s="83" customFormat="1" ht="15" customHeight="1" x14ac:dyDescent="0.25">
      <c r="A15" s="82" t="s">
        <v>121</v>
      </c>
      <c r="B15" s="83" t="s">
        <v>122</v>
      </c>
      <c r="C15" s="83" t="s">
        <v>95</v>
      </c>
      <c r="D15" s="83" t="s">
        <v>128</v>
      </c>
      <c r="E15" s="83">
        <v>77493</v>
      </c>
      <c r="F15" s="83" t="s">
        <v>146</v>
      </c>
      <c r="G15" s="83">
        <v>6</v>
      </c>
      <c r="H15" s="83" t="s">
        <v>158</v>
      </c>
      <c r="J15" s="83" t="s">
        <v>159</v>
      </c>
      <c r="L15" s="83" t="s">
        <v>160</v>
      </c>
      <c r="M15" s="83">
        <v>48</v>
      </c>
      <c r="N15" s="83">
        <v>0</v>
      </c>
      <c r="O15" s="83">
        <v>48</v>
      </c>
      <c r="P15" s="83" t="s">
        <v>163</v>
      </c>
      <c r="Q15" s="84">
        <v>476081</v>
      </c>
      <c r="R15" s="85"/>
      <c r="S15" s="83" t="s">
        <v>173</v>
      </c>
      <c r="T15" s="83" t="s">
        <v>174</v>
      </c>
      <c r="U15" s="83">
        <v>48201542700</v>
      </c>
      <c r="V15" s="83">
        <v>130</v>
      </c>
      <c r="W15" s="83">
        <v>17</v>
      </c>
      <c r="X15" s="83">
        <v>8</v>
      </c>
      <c r="Y15" s="83">
        <v>0</v>
      </c>
      <c r="Z15" s="83">
        <v>8</v>
      </c>
      <c r="AA15" s="83">
        <v>4</v>
      </c>
      <c r="AB15" s="83">
        <v>0</v>
      </c>
      <c r="AC15" s="83">
        <v>167</v>
      </c>
    </row>
    <row r="16" spans="1:101" s="83" customFormat="1" ht="15" customHeight="1" x14ac:dyDescent="0.25">
      <c r="A16" s="82" t="s">
        <v>88</v>
      </c>
      <c r="B16" s="83" t="s">
        <v>89</v>
      </c>
      <c r="C16" s="83" t="s">
        <v>110</v>
      </c>
      <c r="D16" s="83" t="s">
        <v>140</v>
      </c>
      <c r="E16" s="83">
        <v>77465</v>
      </c>
      <c r="F16" s="83" t="s">
        <v>156</v>
      </c>
      <c r="G16" s="83">
        <v>6</v>
      </c>
      <c r="H16" s="83" t="s">
        <v>158</v>
      </c>
      <c r="J16" s="83" t="s">
        <v>159</v>
      </c>
      <c r="L16" s="83" t="s">
        <v>160</v>
      </c>
      <c r="M16" s="83">
        <v>56</v>
      </c>
      <c r="N16" s="83">
        <v>0</v>
      </c>
      <c r="O16" s="83">
        <v>56</v>
      </c>
      <c r="P16" s="83" t="s">
        <v>163</v>
      </c>
      <c r="Q16" s="84">
        <v>517641</v>
      </c>
      <c r="R16" s="85"/>
      <c r="S16" s="83" t="s">
        <v>173</v>
      </c>
      <c r="T16" s="83" t="s">
        <v>174</v>
      </c>
      <c r="U16" s="83">
        <v>48321730600</v>
      </c>
      <c r="V16" s="83">
        <v>122</v>
      </c>
      <c r="W16" s="83">
        <v>17</v>
      </c>
      <c r="X16" s="83">
        <v>8</v>
      </c>
      <c r="Y16" s="83">
        <v>0</v>
      </c>
      <c r="Z16" s="83">
        <v>8</v>
      </c>
      <c r="AA16" s="83">
        <v>4</v>
      </c>
      <c r="AB16" s="83">
        <v>7</v>
      </c>
      <c r="AC16" s="83">
        <v>166</v>
      </c>
    </row>
    <row r="17" spans="1:30" s="83" customFormat="1" ht="15" customHeight="1" x14ac:dyDescent="0.25">
      <c r="A17" s="82" t="s">
        <v>60</v>
      </c>
      <c r="B17" s="83" t="s">
        <v>61</v>
      </c>
      <c r="C17" s="83" t="s">
        <v>98</v>
      </c>
      <c r="D17" s="83" t="s">
        <v>130</v>
      </c>
      <c r="E17" s="83">
        <v>77418</v>
      </c>
      <c r="F17" s="83" t="s">
        <v>137</v>
      </c>
      <c r="G17" s="83">
        <v>6</v>
      </c>
      <c r="H17" s="83" t="s">
        <v>158</v>
      </c>
      <c r="J17" s="83" t="s">
        <v>159</v>
      </c>
      <c r="L17" s="83" t="s">
        <v>160</v>
      </c>
      <c r="M17" s="83">
        <v>40</v>
      </c>
      <c r="N17" s="83">
        <v>0</v>
      </c>
      <c r="O17" s="83">
        <v>40</v>
      </c>
      <c r="P17" s="83" t="s">
        <v>163</v>
      </c>
      <c r="Q17" s="84">
        <v>421444</v>
      </c>
      <c r="R17" s="85"/>
      <c r="S17" s="83" t="s">
        <v>173</v>
      </c>
      <c r="T17" s="83" t="s">
        <v>174</v>
      </c>
      <c r="U17" s="83">
        <v>48015760502</v>
      </c>
      <c r="V17" s="83">
        <v>129</v>
      </c>
      <c r="W17" s="83">
        <v>17</v>
      </c>
      <c r="X17" s="83">
        <v>8</v>
      </c>
      <c r="Y17" s="83">
        <v>0</v>
      </c>
      <c r="Z17" s="83">
        <v>8</v>
      </c>
      <c r="AA17" s="83">
        <v>4</v>
      </c>
      <c r="AB17" s="83">
        <v>0</v>
      </c>
      <c r="AC17" s="83">
        <v>166</v>
      </c>
    </row>
    <row r="18" spans="1:30" s="83" customFormat="1" ht="15" customHeight="1" x14ac:dyDescent="0.25">
      <c r="A18" s="82" t="s">
        <v>64</v>
      </c>
      <c r="B18" s="83" t="s">
        <v>65</v>
      </c>
      <c r="C18" s="83" t="s">
        <v>100</v>
      </c>
      <c r="D18" s="83" t="s">
        <v>132</v>
      </c>
      <c r="E18" s="83">
        <v>78520</v>
      </c>
      <c r="F18" s="83" t="s">
        <v>148</v>
      </c>
      <c r="G18" s="83">
        <v>11</v>
      </c>
      <c r="H18" s="83" t="s">
        <v>157</v>
      </c>
      <c r="I18" s="83" t="s">
        <v>159</v>
      </c>
      <c r="K18" s="83" t="s">
        <v>159</v>
      </c>
      <c r="L18" s="83" t="s">
        <v>162</v>
      </c>
      <c r="M18" s="83">
        <v>44</v>
      </c>
      <c r="N18" s="83">
        <v>0</v>
      </c>
      <c r="O18" s="83">
        <v>44</v>
      </c>
      <c r="P18" s="83" t="s">
        <v>163</v>
      </c>
      <c r="Q18" s="84">
        <v>1180840</v>
      </c>
      <c r="R18" s="85"/>
      <c r="S18" s="83" t="s">
        <v>181</v>
      </c>
      <c r="T18" s="83" t="s">
        <v>182</v>
      </c>
      <c r="U18" s="83">
        <v>48061014001</v>
      </c>
      <c r="V18" s="83">
        <v>126</v>
      </c>
      <c r="W18" s="83">
        <v>17</v>
      </c>
      <c r="X18" s="83">
        <v>4</v>
      </c>
      <c r="Y18" s="83">
        <v>8</v>
      </c>
      <c r="Z18" s="83">
        <v>0</v>
      </c>
      <c r="AA18" s="83">
        <v>4</v>
      </c>
      <c r="AB18" s="83">
        <v>7</v>
      </c>
      <c r="AC18" s="83">
        <v>166</v>
      </c>
    </row>
    <row r="19" spans="1:30" s="83" customFormat="1" ht="15" customHeight="1" x14ac:dyDescent="0.25">
      <c r="A19" s="82" t="s">
        <v>76</v>
      </c>
      <c r="B19" s="83" t="s">
        <v>77</v>
      </c>
      <c r="C19" s="83" t="s">
        <v>105</v>
      </c>
      <c r="D19" s="83" t="s">
        <v>136</v>
      </c>
      <c r="E19" s="83">
        <v>76105</v>
      </c>
      <c r="F19" s="83" t="s">
        <v>152</v>
      </c>
      <c r="G19" s="83">
        <v>3</v>
      </c>
      <c r="H19" s="83" t="s">
        <v>157</v>
      </c>
      <c r="I19" s="83" t="s">
        <v>159</v>
      </c>
      <c r="K19" s="83" t="s">
        <v>159</v>
      </c>
      <c r="L19" s="83" t="s">
        <v>161</v>
      </c>
      <c r="M19" s="83">
        <v>145</v>
      </c>
      <c r="N19" s="83">
        <v>65</v>
      </c>
      <c r="O19" s="83">
        <v>210</v>
      </c>
      <c r="P19" s="83" t="s">
        <v>163</v>
      </c>
      <c r="Q19" s="84">
        <v>2000000</v>
      </c>
      <c r="R19" s="85"/>
      <c r="S19" s="83" t="s">
        <v>187</v>
      </c>
      <c r="T19" s="83" t="s">
        <v>188</v>
      </c>
      <c r="U19" s="83">
        <v>48439103601</v>
      </c>
      <c r="V19" s="83">
        <v>124</v>
      </c>
      <c r="W19" s="83">
        <v>17</v>
      </c>
      <c r="X19" s="83">
        <v>4</v>
      </c>
      <c r="Y19" s="83">
        <v>0</v>
      </c>
      <c r="Z19" s="83">
        <v>8</v>
      </c>
      <c r="AA19" s="83">
        <v>4</v>
      </c>
      <c r="AB19" s="83">
        <v>7</v>
      </c>
      <c r="AC19" s="83">
        <v>164</v>
      </c>
      <c r="AD19" s="91" t="s">
        <v>736</v>
      </c>
    </row>
    <row r="20" spans="1:30" s="83" customFormat="1" ht="15" customHeight="1" x14ac:dyDescent="0.25">
      <c r="A20" s="82" t="s">
        <v>111</v>
      </c>
      <c r="B20" s="83" t="s">
        <v>112</v>
      </c>
      <c r="C20" s="83" t="s">
        <v>90</v>
      </c>
      <c r="D20" s="83" t="s">
        <v>123</v>
      </c>
      <c r="E20" s="83">
        <v>76513</v>
      </c>
      <c r="F20" s="83" t="s">
        <v>141</v>
      </c>
      <c r="G20" s="83">
        <v>8</v>
      </c>
      <c r="H20" s="83" t="s">
        <v>157</v>
      </c>
      <c r="J20" s="83" t="s">
        <v>159</v>
      </c>
      <c r="L20" s="83" t="s">
        <v>160</v>
      </c>
      <c r="M20" s="83">
        <v>142</v>
      </c>
      <c r="N20" s="83">
        <v>0</v>
      </c>
      <c r="O20" s="83">
        <v>142</v>
      </c>
      <c r="P20" s="83" t="s">
        <v>163</v>
      </c>
      <c r="Q20" s="84">
        <v>1452135</v>
      </c>
      <c r="R20" s="85"/>
      <c r="S20" s="83" t="s">
        <v>165</v>
      </c>
      <c r="T20" s="83" t="s">
        <v>166</v>
      </c>
      <c r="U20" s="83">
        <v>48027021700</v>
      </c>
      <c r="V20" s="83">
        <v>131</v>
      </c>
      <c r="W20" s="83">
        <v>17</v>
      </c>
      <c r="X20" s="83">
        <v>4</v>
      </c>
      <c r="Y20" s="83">
        <v>0</v>
      </c>
      <c r="Z20" s="83">
        <v>8</v>
      </c>
      <c r="AA20" s="83">
        <v>4</v>
      </c>
      <c r="AB20" s="83">
        <v>0</v>
      </c>
      <c r="AC20" s="83">
        <v>164</v>
      </c>
      <c r="AD20" s="91" t="s">
        <v>736</v>
      </c>
    </row>
    <row r="21" spans="1:30" s="83" customFormat="1" ht="15" customHeight="1" x14ac:dyDescent="0.25">
      <c r="A21" s="82" t="s">
        <v>74</v>
      </c>
      <c r="B21" s="83" t="s">
        <v>75</v>
      </c>
      <c r="C21" s="83" t="s">
        <v>104</v>
      </c>
      <c r="D21" s="83" t="s">
        <v>135</v>
      </c>
      <c r="E21" s="83">
        <v>75839</v>
      </c>
      <c r="F21" s="83" t="s">
        <v>151</v>
      </c>
      <c r="G21" s="83">
        <v>4</v>
      </c>
      <c r="H21" s="83" t="s">
        <v>158</v>
      </c>
      <c r="J21" s="83" t="s">
        <v>159</v>
      </c>
      <c r="L21" s="83" t="s">
        <v>160</v>
      </c>
      <c r="M21" s="83">
        <v>52</v>
      </c>
      <c r="N21" s="83">
        <v>2</v>
      </c>
      <c r="O21" s="83">
        <v>54</v>
      </c>
      <c r="P21" s="83" t="s">
        <v>163</v>
      </c>
      <c r="Q21" s="84">
        <v>617000</v>
      </c>
      <c r="R21" s="85"/>
      <c r="S21" s="83" t="s">
        <v>185</v>
      </c>
      <c r="T21" s="83" t="s">
        <v>186</v>
      </c>
      <c r="U21" s="83">
        <v>48001951000</v>
      </c>
      <c r="V21" s="83">
        <v>124</v>
      </c>
      <c r="W21" s="83">
        <v>17</v>
      </c>
      <c r="X21" s="83">
        <v>8</v>
      </c>
      <c r="Y21" s="83">
        <v>0</v>
      </c>
      <c r="Z21" s="83">
        <v>8</v>
      </c>
      <c r="AA21" s="83">
        <v>0</v>
      </c>
      <c r="AB21" s="83">
        <v>7</v>
      </c>
      <c r="AC21" s="83">
        <v>164</v>
      </c>
      <c r="AD21" s="91" t="s">
        <v>736</v>
      </c>
    </row>
    <row r="22" spans="1:30" s="83" customFormat="1" ht="15" customHeight="1" x14ac:dyDescent="0.25">
      <c r="A22" s="82" t="s">
        <v>66</v>
      </c>
      <c r="B22" s="83" t="s">
        <v>67</v>
      </c>
      <c r="C22" s="83" t="s">
        <v>101</v>
      </c>
      <c r="D22" s="83" t="s">
        <v>123</v>
      </c>
      <c r="E22" s="83">
        <v>76513</v>
      </c>
      <c r="F22" s="83" t="s">
        <v>141</v>
      </c>
      <c r="G22" s="83">
        <v>8</v>
      </c>
      <c r="H22" s="83" t="s">
        <v>157</v>
      </c>
      <c r="J22" s="83" t="s">
        <v>159</v>
      </c>
      <c r="L22" s="83" t="s">
        <v>160</v>
      </c>
      <c r="M22" s="83">
        <v>80</v>
      </c>
      <c r="N22" s="83">
        <v>0</v>
      </c>
      <c r="O22" s="83">
        <v>80</v>
      </c>
      <c r="P22" s="83" t="s">
        <v>163</v>
      </c>
      <c r="Q22" s="84">
        <v>822000</v>
      </c>
      <c r="R22" s="85"/>
      <c r="S22" s="83" t="s">
        <v>165</v>
      </c>
      <c r="T22" s="83" t="s">
        <v>166</v>
      </c>
      <c r="U22" s="83">
        <v>48027021500</v>
      </c>
      <c r="V22" s="83">
        <v>124</v>
      </c>
      <c r="W22" s="83">
        <v>17</v>
      </c>
      <c r="X22" s="83">
        <v>4</v>
      </c>
      <c r="Y22" s="83">
        <v>0</v>
      </c>
      <c r="Z22" s="83">
        <v>8</v>
      </c>
      <c r="AA22" s="83">
        <v>4</v>
      </c>
      <c r="AB22" s="83">
        <v>7</v>
      </c>
      <c r="AC22" s="83">
        <v>164</v>
      </c>
      <c r="AD22" s="91" t="s">
        <v>736</v>
      </c>
    </row>
    <row r="23" spans="1:30" s="83" customFormat="1" ht="15" customHeight="1" x14ac:dyDescent="0.25">
      <c r="A23" s="82" t="s">
        <v>68</v>
      </c>
      <c r="B23" s="83" t="s">
        <v>69</v>
      </c>
      <c r="C23" s="83" t="s">
        <v>195</v>
      </c>
      <c r="D23" s="83" t="s">
        <v>196</v>
      </c>
      <c r="E23" s="83" t="s">
        <v>197</v>
      </c>
      <c r="F23" s="83" t="s">
        <v>198</v>
      </c>
      <c r="G23" s="83">
        <v>8</v>
      </c>
      <c r="H23" s="83" t="s">
        <v>158</v>
      </c>
      <c r="J23" s="83" t="s">
        <v>159</v>
      </c>
      <c r="L23" s="83" t="s">
        <v>160</v>
      </c>
      <c r="M23" s="83">
        <v>32</v>
      </c>
      <c r="N23" s="83">
        <v>0</v>
      </c>
      <c r="O23" s="83">
        <v>32</v>
      </c>
      <c r="P23" s="83" t="s">
        <v>163</v>
      </c>
      <c r="Q23" s="84">
        <v>352429</v>
      </c>
      <c r="R23" s="85"/>
      <c r="S23" s="83" t="s">
        <v>165</v>
      </c>
      <c r="T23" s="83" t="s">
        <v>166</v>
      </c>
      <c r="U23" s="83" t="s">
        <v>199</v>
      </c>
      <c r="V23" s="83">
        <v>124</v>
      </c>
      <c r="W23" s="83">
        <v>17</v>
      </c>
      <c r="X23" s="83">
        <v>4</v>
      </c>
      <c r="Y23" s="83">
        <v>0</v>
      </c>
      <c r="Z23" s="83">
        <v>8</v>
      </c>
      <c r="AA23" s="83">
        <v>4</v>
      </c>
      <c r="AB23" s="83">
        <v>7</v>
      </c>
      <c r="AC23" s="83">
        <v>164</v>
      </c>
      <c r="AD23" s="91" t="s">
        <v>730</v>
      </c>
    </row>
    <row r="24" spans="1:30" s="83" customFormat="1" ht="15" customHeight="1" x14ac:dyDescent="0.25">
      <c r="A24" s="82" t="s">
        <v>70</v>
      </c>
      <c r="B24" s="83" t="s">
        <v>71</v>
      </c>
      <c r="C24" s="83" t="s">
        <v>102</v>
      </c>
      <c r="D24" s="83" t="s">
        <v>133</v>
      </c>
      <c r="E24" s="83">
        <v>78119</v>
      </c>
      <c r="F24" s="83" t="s">
        <v>149</v>
      </c>
      <c r="G24" s="83">
        <v>9</v>
      </c>
      <c r="H24" s="83" t="s">
        <v>158</v>
      </c>
      <c r="J24" s="83" t="s">
        <v>159</v>
      </c>
      <c r="L24" s="83" t="s">
        <v>160</v>
      </c>
      <c r="M24" s="83">
        <v>46</v>
      </c>
      <c r="N24" s="83">
        <v>2</v>
      </c>
      <c r="O24" s="83">
        <v>48</v>
      </c>
      <c r="P24" s="83" t="s">
        <v>163</v>
      </c>
      <c r="Q24" s="84">
        <v>545000</v>
      </c>
      <c r="R24" s="85"/>
      <c r="S24" s="83" t="s">
        <v>183</v>
      </c>
      <c r="T24" s="83" t="s">
        <v>184</v>
      </c>
      <c r="U24" s="83">
        <v>48255970300</v>
      </c>
      <c r="V24" s="83">
        <v>124</v>
      </c>
      <c r="W24" s="83">
        <v>17</v>
      </c>
      <c r="X24" s="83">
        <v>4</v>
      </c>
      <c r="Y24" s="83">
        <v>0</v>
      </c>
      <c r="Z24" s="83">
        <v>8</v>
      </c>
      <c r="AA24" s="83">
        <v>4</v>
      </c>
      <c r="AB24" s="83">
        <v>7</v>
      </c>
      <c r="AC24" s="83">
        <v>164</v>
      </c>
      <c r="AD24" s="91" t="s">
        <v>736</v>
      </c>
    </row>
    <row r="25" spans="1:30" s="83" customFormat="1" ht="15" customHeight="1" x14ac:dyDescent="0.25">
      <c r="A25" s="82" t="s">
        <v>72</v>
      </c>
      <c r="B25" s="83" t="s">
        <v>73</v>
      </c>
      <c r="C25" s="83" t="s">
        <v>103</v>
      </c>
      <c r="D25" s="83" t="s">
        <v>134</v>
      </c>
      <c r="E25" s="83">
        <v>75976</v>
      </c>
      <c r="F25" s="83" t="s">
        <v>150</v>
      </c>
      <c r="G25" s="83">
        <v>4</v>
      </c>
      <c r="H25" s="83" t="s">
        <v>158</v>
      </c>
      <c r="J25" s="83" t="s">
        <v>159</v>
      </c>
      <c r="L25" s="83" t="s">
        <v>160</v>
      </c>
      <c r="M25" s="83">
        <v>53</v>
      </c>
      <c r="N25" s="83">
        <v>1</v>
      </c>
      <c r="O25" s="83">
        <v>54</v>
      </c>
      <c r="P25" s="83" t="s">
        <v>163</v>
      </c>
      <c r="Q25" s="84">
        <v>646500</v>
      </c>
      <c r="R25" s="85"/>
      <c r="S25" s="83" t="s">
        <v>185</v>
      </c>
      <c r="T25" s="83" t="s">
        <v>186</v>
      </c>
      <c r="U25" s="83">
        <v>48073951100</v>
      </c>
      <c r="V25" s="83">
        <v>124</v>
      </c>
      <c r="W25" s="83">
        <v>17</v>
      </c>
      <c r="X25" s="83">
        <v>8</v>
      </c>
      <c r="Y25" s="83">
        <v>0</v>
      </c>
      <c r="Z25" s="83">
        <v>8</v>
      </c>
      <c r="AA25" s="83">
        <v>0</v>
      </c>
      <c r="AB25" s="83">
        <v>7</v>
      </c>
      <c r="AC25" s="83">
        <v>164</v>
      </c>
      <c r="AD25" s="91" t="s">
        <v>736</v>
      </c>
    </row>
    <row r="26" spans="1:30" s="83" customFormat="1" ht="15" customHeight="1" x14ac:dyDescent="0.25">
      <c r="A26" s="82" t="s">
        <v>82</v>
      </c>
      <c r="B26" s="83" t="s">
        <v>83</v>
      </c>
      <c r="C26" s="83" t="s">
        <v>108</v>
      </c>
      <c r="D26" s="83" t="s">
        <v>138</v>
      </c>
      <c r="E26" s="83">
        <v>78596</v>
      </c>
      <c r="F26" s="83" t="s">
        <v>154</v>
      </c>
      <c r="G26" s="83">
        <v>11</v>
      </c>
      <c r="H26" s="83" t="s">
        <v>157</v>
      </c>
      <c r="I26" s="83" t="s">
        <v>159</v>
      </c>
      <c r="K26" s="83" t="s">
        <v>159</v>
      </c>
      <c r="L26" s="83" t="s">
        <v>161</v>
      </c>
      <c r="M26" s="83">
        <v>44</v>
      </c>
      <c r="N26" s="83">
        <v>6</v>
      </c>
      <c r="O26" s="83">
        <v>50</v>
      </c>
      <c r="P26" s="83" t="s">
        <v>163</v>
      </c>
      <c r="Q26" s="84">
        <v>1210000</v>
      </c>
      <c r="R26" s="85"/>
      <c r="S26" s="83" t="s">
        <v>191</v>
      </c>
      <c r="T26" s="83" t="s">
        <v>192</v>
      </c>
      <c r="U26" s="83">
        <v>48215022701</v>
      </c>
      <c r="V26" s="83">
        <v>124</v>
      </c>
      <c r="W26" s="83">
        <v>17</v>
      </c>
      <c r="X26" s="83">
        <v>4</v>
      </c>
      <c r="Y26" s="83">
        <v>8</v>
      </c>
      <c r="Z26" s="83">
        <v>0</v>
      </c>
      <c r="AA26" s="83">
        <v>4</v>
      </c>
      <c r="AB26" s="83">
        <v>7</v>
      </c>
      <c r="AC26" s="83">
        <v>164</v>
      </c>
      <c r="AD26" s="91" t="s">
        <v>736</v>
      </c>
    </row>
    <row r="27" spans="1:30" s="83" customFormat="1" ht="15" customHeight="1" x14ac:dyDescent="0.25">
      <c r="A27" s="82" t="s">
        <v>113</v>
      </c>
      <c r="B27" s="83" t="s">
        <v>114</v>
      </c>
      <c r="C27" s="83" t="s">
        <v>91</v>
      </c>
      <c r="D27" s="83" t="s">
        <v>124</v>
      </c>
      <c r="E27" s="83">
        <v>79763</v>
      </c>
      <c r="F27" s="83" t="s">
        <v>142</v>
      </c>
      <c r="G27" s="83">
        <v>12</v>
      </c>
      <c r="H27" s="83" t="s">
        <v>157</v>
      </c>
      <c r="I27" s="83" t="s">
        <v>159</v>
      </c>
      <c r="L27" s="83" t="s">
        <v>161</v>
      </c>
      <c r="M27" s="83">
        <v>80</v>
      </c>
      <c r="N27" s="83">
        <v>0</v>
      </c>
      <c r="O27" s="83">
        <v>80</v>
      </c>
      <c r="P27" s="83" t="s">
        <v>163</v>
      </c>
      <c r="Q27" s="84">
        <v>1626015.3299999998</v>
      </c>
      <c r="R27" s="85"/>
      <c r="S27" s="83" t="s">
        <v>167</v>
      </c>
      <c r="T27" s="83" t="s">
        <v>168</v>
      </c>
      <c r="U27" s="83">
        <v>48135001100</v>
      </c>
      <c r="V27" s="83">
        <v>131</v>
      </c>
      <c r="W27" s="83">
        <v>17</v>
      </c>
      <c r="X27" s="83">
        <v>4</v>
      </c>
      <c r="Y27" s="83">
        <v>8</v>
      </c>
      <c r="Z27" s="83">
        <v>0</v>
      </c>
      <c r="AA27" s="83">
        <v>4</v>
      </c>
      <c r="AB27" s="83">
        <v>0</v>
      </c>
      <c r="AC27" s="83">
        <v>164</v>
      </c>
      <c r="AD27" s="91" t="s">
        <v>736</v>
      </c>
    </row>
    <row r="28" spans="1:30" s="83" customFormat="1" ht="15" customHeight="1" x14ac:dyDescent="0.25">
      <c r="A28" s="82" t="s">
        <v>115</v>
      </c>
      <c r="B28" s="83" t="s">
        <v>116</v>
      </c>
      <c r="C28" s="83" t="s">
        <v>92</v>
      </c>
      <c r="D28" s="83" t="s">
        <v>125</v>
      </c>
      <c r="E28" s="83">
        <v>75604</v>
      </c>
      <c r="F28" s="83" t="s">
        <v>143</v>
      </c>
      <c r="G28" s="83">
        <v>4</v>
      </c>
      <c r="H28" s="83" t="s">
        <v>157</v>
      </c>
      <c r="I28" s="83" t="s">
        <v>159</v>
      </c>
      <c r="K28" s="83" t="s">
        <v>159</v>
      </c>
      <c r="L28" s="83" t="s">
        <v>160</v>
      </c>
      <c r="M28" s="83">
        <v>120</v>
      </c>
      <c r="N28" s="83">
        <v>0</v>
      </c>
      <c r="O28" s="83">
        <v>120</v>
      </c>
      <c r="P28" s="83" t="s">
        <v>163</v>
      </c>
      <c r="Q28" s="84">
        <v>1409488</v>
      </c>
      <c r="R28" s="85"/>
      <c r="S28" s="83" t="s">
        <v>169</v>
      </c>
      <c r="T28" s="83" t="s">
        <v>170</v>
      </c>
      <c r="U28" s="83">
        <v>48183000700</v>
      </c>
      <c r="V28" s="83">
        <v>131</v>
      </c>
      <c r="W28" s="83">
        <v>17</v>
      </c>
      <c r="X28" s="83">
        <v>4</v>
      </c>
      <c r="Y28" s="83">
        <v>8</v>
      </c>
      <c r="Z28" s="83">
        <v>0</v>
      </c>
      <c r="AA28" s="83">
        <v>4</v>
      </c>
      <c r="AB28" s="83">
        <v>0</v>
      </c>
      <c r="AC28" s="83">
        <v>164</v>
      </c>
      <c r="AD28" s="91" t="s">
        <v>736</v>
      </c>
    </row>
    <row r="29" spans="1:30" s="83" customFormat="1" ht="15" customHeight="1" x14ac:dyDescent="0.25">
      <c r="A29" s="82" t="s">
        <v>58</v>
      </c>
      <c r="B29" s="83" t="s">
        <v>59</v>
      </c>
      <c r="C29" s="83" t="s">
        <v>97</v>
      </c>
      <c r="D29" s="83" t="s">
        <v>129</v>
      </c>
      <c r="E29" s="83">
        <v>77009</v>
      </c>
      <c r="F29" s="83" t="s">
        <v>146</v>
      </c>
      <c r="G29" s="83">
        <v>6</v>
      </c>
      <c r="H29" s="83" t="s">
        <v>157</v>
      </c>
      <c r="I29" s="83" t="s">
        <v>159</v>
      </c>
      <c r="L29" s="83" t="s">
        <v>160</v>
      </c>
      <c r="M29" s="83">
        <v>63</v>
      </c>
      <c r="N29" s="83">
        <v>1</v>
      </c>
      <c r="O29" s="83">
        <v>64</v>
      </c>
      <c r="P29" s="83" t="s">
        <v>164</v>
      </c>
      <c r="Q29" s="84">
        <v>871608</v>
      </c>
      <c r="R29" s="85"/>
      <c r="S29" s="83" t="s">
        <v>177</v>
      </c>
      <c r="T29" s="83" t="s">
        <v>178</v>
      </c>
      <c r="U29" s="83">
        <v>48201210600</v>
      </c>
      <c r="V29" s="83">
        <v>130</v>
      </c>
      <c r="W29" s="83">
        <v>17</v>
      </c>
      <c r="X29" s="83">
        <v>4</v>
      </c>
      <c r="Y29" s="83">
        <v>0</v>
      </c>
      <c r="Z29" s="83">
        <v>8</v>
      </c>
      <c r="AA29" s="83">
        <v>4</v>
      </c>
      <c r="AB29" s="83">
        <v>0</v>
      </c>
      <c r="AC29" s="83">
        <v>163</v>
      </c>
    </row>
    <row r="30" spans="1:30" s="83" customFormat="1" ht="15" customHeight="1" x14ac:dyDescent="0.25">
      <c r="A30" s="82" t="s">
        <v>56</v>
      </c>
      <c r="B30" s="83" t="s">
        <v>57</v>
      </c>
      <c r="C30" s="83" t="s">
        <v>96</v>
      </c>
      <c r="D30" s="83" t="s">
        <v>129</v>
      </c>
      <c r="E30" s="83">
        <v>77024</v>
      </c>
      <c r="F30" s="83" t="s">
        <v>146</v>
      </c>
      <c r="G30" s="83">
        <v>6</v>
      </c>
      <c r="H30" s="83" t="s">
        <v>157</v>
      </c>
      <c r="I30" s="83" t="s">
        <v>159</v>
      </c>
      <c r="L30" s="83" t="s">
        <v>162</v>
      </c>
      <c r="M30" s="83">
        <v>150</v>
      </c>
      <c r="N30" s="83">
        <v>0</v>
      </c>
      <c r="O30" s="83">
        <v>150</v>
      </c>
      <c r="P30" s="83" t="s">
        <v>163</v>
      </c>
      <c r="Q30" s="84">
        <v>2000000</v>
      </c>
      <c r="R30" s="85"/>
      <c r="S30" s="83" t="s">
        <v>175</v>
      </c>
      <c r="T30" s="83" t="s">
        <v>176</v>
      </c>
      <c r="U30" s="83">
        <v>48201510900</v>
      </c>
      <c r="V30" s="83">
        <v>130</v>
      </c>
      <c r="W30" s="83">
        <v>17</v>
      </c>
      <c r="X30" s="83">
        <v>4</v>
      </c>
      <c r="Y30" s="83">
        <v>8</v>
      </c>
      <c r="Z30" s="83">
        <v>0</v>
      </c>
      <c r="AA30" s="83">
        <v>4</v>
      </c>
      <c r="AB30" s="83">
        <v>0</v>
      </c>
      <c r="AC30" s="83">
        <v>163</v>
      </c>
    </row>
    <row r="31" spans="1:30" s="83" customFormat="1" ht="15" customHeight="1" x14ac:dyDescent="0.25">
      <c r="A31" s="82" t="s">
        <v>80</v>
      </c>
      <c r="B31" s="83" t="s">
        <v>81</v>
      </c>
      <c r="C31" s="83" t="s">
        <v>107</v>
      </c>
      <c r="D31" s="83" t="s">
        <v>129</v>
      </c>
      <c r="E31" s="83">
        <v>77099</v>
      </c>
      <c r="F31" s="83" t="s">
        <v>146</v>
      </c>
      <c r="G31" s="83">
        <v>6</v>
      </c>
      <c r="H31" s="83" t="s">
        <v>157</v>
      </c>
      <c r="I31" s="83" t="s">
        <v>159</v>
      </c>
      <c r="L31" s="83" t="s">
        <v>160</v>
      </c>
      <c r="M31" s="83">
        <v>61</v>
      </c>
      <c r="N31" s="83">
        <v>1</v>
      </c>
      <c r="O31" s="83">
        <v>62</v>
      </c>
      <c r="P31" s="83" t="s">
        <v>164</v>
      </c>
      <c r="Q31" s="84">
        <v>660000</v>
      </c>
      <c r="R31" s="85"/>
      <c r="S31" s="83" t="s">
        <v>177</v>
      </c>
      <c r="T31" s="83" t="s">
        <v>178</v>
      </c>
      <c r="U31" s="83">
        <v>48201453403</v>
      </c>
      <c r="V31" s="83">
        <v>124</v>
      </c>
      <c r="W31" s="83">
        <v>17</v>
      </c>
      <c r="X31" s="83">
        <v>4</v>
      </c>
      <c r="Y31" s="83">
        <v>0</v>
      </c>
      <c r="Z31" s="83">
        <v>8</v>
      </c>
      <c r="AA31" s="83">
        <v>4</v>
      </c>
      <c r="AB31" s="83">
        <v>5</v>
      </c>
      <c r="AC31" s="83">
        <v>162</v>
      </c>
    </row>
    <row r="32" spans="1:30" s="83" customFormat="1" ht="15" customHeight="1" x14ac:dyDescent="0.25">
      <c r="A32" s="82" t="s">
        <v>62</v>
      </c>
      <c r="B32" s="83" t="s">
        <v>63</v>
      </c>
      <c r="C32" s="83" t="s">
        <v>99</v>
      </c>
      <c r="D32" s="83" t="s">
        <v>131</v>
      </c>
      <c r="E32" s="83">
        <v>76059</v>
      </c>
      <c r="F32" s="83" t="s">
        <v>147</v>
      </c>
      <c r="G32" s="83">
        <v>3</v>
      </c>
      <c r="H32" s="83" t="s">
        <v>158</v>
      </c>
      <c r="J32" s="83" t="s">
        <v>159</v>
      </c>
      <c r="L32" s="83" t="s">
        <v>160</v>
      </c>
      <c r="M32" s="83">
        <v>36</v>
      </c>
      <c r="N32" s="83">
        <v>0</v>
      </c>
      <c r="O32" s="83">
        <v>36</v>
      </c>
      <c r="P32" s="83" t="s">
        <v>164</v>
      </c>
      <c r="Q32" s="84">
        <v>392000</v>
      </c>
      <c r="R32" s="85"/>
      <c r="S32" s="83" t="s">
        <v>179</v>
      </c>
      <c r="T32" s="83" t="s">
        <v>180</v>
      </c>
      <c r="U32" s="83">
        <v>48251130304</v>
      </c>
      <c r="V32" s="83">
        <v>129</v>
      </c>
      <c r="W32" s="83">
        <v>17</v>
      </c>
      <c r="X32" s="83">
        <v>4</v>
      </c>
      <c r="Y32" s="83">
        <v>0</v>
      </c>
      <c r="Z32" s="83">
        <v>8</v>
      </c>
      <c r="AA32" s="83">
        <v>4</v>
      </c>
      <c r="AB32" s="83">
        <v>0</v>
      </c>
      <c r="AC32" s="83">
        <v>162</v>
      </c>
    </row>
    <row r="33" spans="1:29" s="83" customFormat="1" ht="15" customHeight="1" x14ac:dyDescent="0.25">
      <c r="A33" s="82" t="s">
        <v>84</v>
      </c>
      <c r="B33" s="83" t="s">
        <v>85</v>
      </c>
      <c r="C33" s="83" t="s">
        <v>109</v>
      </c>
      <c r="D33" s="83" t="s">
        <v>139</v>
      </c>
      <c r="E33" s="83">
        <v>79322</v>
      </c>
      <c r="F33" s="83" t="s">
        <v>155</v>
      </c>
      <c r="G33" s="83">
        <v>1</v>
      </c>
      <c r="H33" s="83" t="s">
        <v>158</v>
      </c>
      <c r="J33" s="83" t="s">
        <v>159</v>
      </c>
      <c r="L33" s="83" t="s">
        <v>160</v>
      </c>
      <c r="M33" s="83">
        <v>24</v>
      </c>
      <c r="N33" s="83">
        <v>0</v>
      </c>
      <c r="O33" s="83">
        <v>24</v>
      </c>
      <c r="P33" s="83" t="s">
        <v>164</v>
      </c>
      <c r="Q33" s="84">
        <v>265000</v>
      </c>
      <c r="R33" s="85"/>
      <c r="S33" s="83" t="s">
        <v>179</v>
      </c>
      <c r="T33" s="83" t="s">
        <v>180</v>
      </c>
      <c r="U33" s="83">
        <v>48107950100</v>
      </c>
      <c r="V33" s="83">
        <v>123</v>
      </c>
      <c r="W33" s="83">
        <v>17</v>
      </c>
      <c r="X33" s="83">
        <v>4</v>
      </c>
      <c r="Y33" s="83">
        <v>0</v>
      </c>
      <c r="Z33" s="83">
        <v>8</v>
      </c>
      <c r="AA33" s="83">
        <v>4</v>
      </c>
      <c r="AB33" s="83">
        <v>3</v>
      </c>
      <c r="AC33" s="83">
        <v>159</v>
      </c>
    </row>
    <row r="34" spans="1:29" s="83" customFormat="1" ht="15" customHeight="1" x14ac:dyDescent="0.25">
      <c r="A34" s="82" t="s">
        <v>86</v>
      </c>
      <c r="B34" s="83" t="s">
        <v>87</v>
      </c>
      <c r="C34" s="83" t="s">
        <v>200</v>
      </c>
      <c r="D34" s="83" t="s">
        <v>201</v>
      </c>
      <c r="E34" s="83" t="s">
        <v>202</v>
      </c>
      <c r="F34" s="83" t="s">
        <v>149</v>
      </c>
      <c r="G34" s="83">
        <v>9</v>
      </c>
      <c r="H34" s="83" t="s">
        <v>158</v>
      </c>
      <c r="I34" s="83" t="s">
        <v>159</v>
      </c>
      <c r="K34" s="83" t="s">
        <v>159</v>
      </c>
      <c r="L34" s="83" t="s">
        <v>161</v>
      </c>
      <c r="M34" s="83">
        <v>72</v>
      </c>
      <c r="N34" s="83">
        <v>8</v>
      </c>
      <c r="O34" s="83">
        <v>80</v>
      </c>
      <c r="P34" s="83" t="s">
        <v>163</v>
      </c>
      <c r="Q34" s="84">
        <v>900000</v>
      </c>
      <c r="R34" s="85"/>
      <c r="S34" s="83" t="s">
        <v>193</v>
      </c>
      <c r="T34" s="83" t="s">
        <v>194</v>
      </c>
      <c r="U34" s="83" t="s">
        <v>203</v>
      </c>
      <c r="V34" s="83">
        <v>123</v>
      </c>
      <c r="W34" s="83">
        <v>17</v>
      </c>
      <c r="X34" s="83">
        <v>4</v>
      </c>
      <c r="Y34" s="83">
        <v>0</v>
      </c>
      <c r="Z34" s="83">
        <v>8</v>
      </c>
      <c r="AA34" s="83">
        <v>4</v>
      </c>
      <c r="AB34" s="83">
        <v>5</v>
      </c>
      <c r="AC34" s="83">
        <v>161</v>
      </c>
    </row>
    <row r="35" spans="1:29" s="100" customFormat="1" ht="15" customHeight="1" x14ac:dyDescent="0.25">
      <c r="A35" s="92" t="s">
        <v>52</v>
      </c>
      <c r="B35" s="93"/>
      <c r="C35" s="94">
        <v>14345352</v>
      </c>
      <c r="D35" s="95" t="s">
        <v>710</v>
      </c>
      <c r="E35" s="96">
        <f>COUNTA(A13:A34)</f>
        <v>22</v>
      </c>
      <c r="F35" s="97"/>
      <c r="G35" s="97"/>
      <c r="H35" s="97"/>
      <c r="I35" s="97"/>
      <c r="J35" s="98"/>
      <c r="K35" s="97"/>
      <c r="L35" s="97"/>
      <c r="M35" s="217" t="s">
        <v>18</v>
      </c>
      <c r="N35" s="217"/>
      <c r="O35" s="217"/>
      <c r="P35" s="217"/>
      <c r="Q35" s="99">
        <f>SUM(Q12:Q34)</f>
        <v>20889551.27</v>
      </c>
      <c r="R35" s="99"/>
      <c r="S35" s="97"/>
      <c r="T35" s="97"/>
      <c r="U35" s="97"/>
    </row>
    <row r="36" spans="1:29" s="100" customFormat="1" ht="15" customHeight="1" x14ac:dyDescent="0.25">
      <c r="A36" s="101"/>
      <c r="B36" s="102" t="s">
        <v>19</v>
      </c>
      <c r="C36" s="103">
        <v>4127857</v>
      </c>
      <c r="D36" s="97"/>
      <c r="E36" s="97"/>
      <c r="F36" s="97"/>
      <c r="G36" s="97"/>
      <c r="H36" s="97"/>
      <c r="I36" s="97"/>
      <c r="J36" s="98"/>
      <c r="K36" s="97"/>
      <c r="L36" s="97"/>
      <c r="M36" s="97"/>
      <c r="N36" s="97"/>
      <c r="O36" s="97"/>
      <c r="P36" s="97"/>
      <c r="Q36" s="104"/>
      <c r="R36" s="104"/>
      <c r="S36" s="97"/>
      <c r="T36" s="97"/>
      <c r="U36" s="97"/>
    </row>
    <row r="37" spans="1:29" s="19" customFormat="1" ht="15" customHeight="1" x14ac:dyDescent="0.25">
      <c r="A37" s="121" t="s">
        <v>21</v>
      </c>
      <c r="B37" s="122"/>
      <c r="C37" s="18"/>
      <c r="G37" s="20"/>
      <c r="I37" s="20"/>
      <c r="K37" s="20"/>
      <c r="Q37" s="66"/>
      <c r="R37" s="21"/>
    </row>
    <row r="38" spans="1:29" s="126" customFormat="1" ht="15" customHeight="1" x14ac:dyDescent="0.25">
      <c r="A38" s="123" t="s">
        <v>206</v>
      </c>
      <c r="B38" s="123" t="s">
        <v>207</v>
      </c>
      <c r="C38" s="124" t="s">
        <v>210</v>
      </c>
      <c r="D38" s="123" t="s">
        <v>211</v>
      </c>
      <c r="E38" s="123">
        <v>79065</v>
      </c>
      <c r="F38" s="123" t="s">
        <v>213</v>
      </c>
      <c r="G38" s="123">
        <v>1</v>
      </c>
      <c r="H38" s="124" t="s">
        <v>158</v>
      </c>
      <c r="I38" s="123"/>
      <c r="J38" s="123"/>
      <c r="K38" s="123"/>
      <c r="L38" s="123" t="s">
        <v>162</v>
      </c>
      <c r="M38" s="123">
        <v>34</v>
      </c>
      <c r="N38" s="123">
        <v>2</v>
      </c>
      <c r="O38" s="123">
        <v>36</v>
      </c>
      <c r="P38" s="123" t="s">
        <v>164</v>
      </c>
      <c r="Q38" s="125">
        <v>732863</v>
      </c>
      <c r="R38" s="123"/>
      <c r="S38" s="123" t="s">
        <v>216</v>
      </c>
      <c r="T38" s="123" t="s">
        <v>217</v>
      </c>
      <c r="U38" s="123">
        <v>48179950400</v>
      </c>
      <c r="V38" s="123">
        <v>133</v>
      </c>
      <c r="W38" s="126">
        <v>17</v>
      </c>
      <c r="X38" s="126">
        <v>4</v>
      </c>
      <c r="Y38" s="126">
        <v>0</v>
      </c>
      <c r="Z38" s="126">
        <v>8</v>
      </c>
      <c r="AA38" s="126">
        <v>4</v>
      </c>
      <c r="AB38" s="126">
        <v>0</v>
      </c>
      <c r="AC38" s="127">
        <v>166</v>
      </c>
    </row>
    <row r="39" spans="1:29" s="127" customFormat="1" ht="15" customHeight="1" x14ac:dyDescent="0.25">
      <c r="A39" s="128" t="s">
        <v>204</v>
      </c>
      <c r="B39" s="127" t="s">
        <v>205</v>
      </c>
      <c r="C39" s="127" t="s">
        <v>208</v>
      </c>
      <c r="D39" s="127" t="s">
        <v>209</v>
      </c>
      <c r="E39" s="127">
        <v>79015</v>
      </c>
      <c r="F39" s="127" t="s">
        <v>212</v>
      </c>
      <c r="G39" s="127">
        <v>1</v>
      </c>
      <c r="H39" s="127" t="s">
        <v>158</v>
      </c>
      <c r="L39" s="127" t="s">
        <v>162</v>
      </c>
      <c r="M39" s="127">
        <v>65</v>
      </c>
      <c r="N39" s="127">
        <v>7</v>
      </c>
      <c r="O39" s="127">
        <v>72</v>
      </c>
      <c r="P39" s="127" t="s">
        <v>164</v>
      </c>
      <c r="Q39" s="129">
        <v>1079569</v>
      </c>
      <c r="R39" s="130"/>
      <c r="S39" s="127" t="s">
        <v>214</v>
      </c>
      <c r="T39" s="127" t="s">
        <v>215</v>
      </c>
      <c r="U39" s="127">
        <v>48381021801</v>
      </c>
      <c r="V39" s="127">
        <v>133</v>
      </c>
      <c r="W39" s="127">
        <v>17</v>
      </c>
      <c r="X39" s="127">
        <v>4</v>
      </c>
      <c r="Y39" s="127">
        <v>8</v>
      </c>
      <c r="Z39" s="127">
        <v>0</v>
      </c>
      <c r="AA39" s="127">
        <v>4</v>
      </c>
      <c r="AB39" s="127">
        <v>0</v>
      </c>
      <c r="AC39" s="127">
        <v>166</v>
      </c>
    </row>
    <row r="40" spans="1:29" s="134" customFormat="1" ht="15" customHeight="1" x14ac:dyDescent="0.25">
      <c r="A40" s="92" t="s">
        <v>22</v>
      </c>
      <c r="B40" s="131"/>
      <c r="C40" s="94">
        <v>741861</v>
      </c>
      <c r="D40" s="95" t="s">
        <v>710</v>
      </c>
      <c r="E40" s="95">
        <v>2</v>
      </c>
      <c r="F40" s="97"/>
      <c r="G40" s="97"/>
      <c r="H40" s="132"/>
      <c r="I40" s="97"/>
      <c r="J40" s="100"/>
      <c r="K40" s="97"/>
      <c r="L40" s="97"/>
      <c r="M40" s="217" t="s">
        <v>18</v>
      </c>
      <c r="N40" s="218"/>
      <c r="O40" s="218"/>
      <c r="P40" s="218"/>
      <c r="Q40" s="99">
        <f>SUM(Q38:Q39)</f>
        <v>1812432</v>
      </c>
      <c r="R40" s="99"/>
      <c r="S40" s="133"/>
      <c r="T40" s="133"/>
      <c r="U40" s="133"/>
      <c r="V40" s="133"/>
      <c r="W40" s="133"/>
      <c r="X40" s="133"/>
      <c r="Y40" s="133"/>
      <c r="Z40" s="133"/>
      <c r="AA40" s="133"/>
      <c r="AB40" s="133"/>
      <c r="AC40" s="133"/>
    </row>
    <row r="41" spans="1:29" s="17" customFormat="1" ht="15" customHeight="1" x14ac:dyDescent="0.25">
      <c r="A41" s="135" t="s">
        <v>23</v>
      </c>
      <c r="B41" s="136"/>
      <c r="C41" s="137"/>
      <c r="D41" s="136"/>
      <c r="E41" s="136"/>
      <c r="F41" s="136"/>
      <c r="G41" s="138"/>
      <c r="H41" s="136"/>
      <c r="I41" s="138"/>
      <c r="J41" s="136"/>
      <c r="K41" s="138"/>
      <c r="L41" s="136"/>
      <c r="M41" s="136"/>
      <c r="N41" s="136"/>
      <c r="O41" s="136"/>
      <c r="P41" s="136"/>
      <c r="Q41" s="139"/>
      <c r="R41" s="140"/>
      <c r="S41" s="136"/>
    </row>
    <row r="42" spans="1:29" s="142" customFormat="1" ht="15" customHeight="1" x14ac:dyDescent="0.25">
      <c r="A42" s="141" t="s">
        <v>218</v>
      </c>
      <c r="B42" s="142" t="s">
        <v>219</v>
      </c>
      <c r="C42" s="142" t="s">
        <v>220</v>
      </c>
      <c r="D42" s="142" t="s">
        <v>221</v>
      </c>
      <c r="E42" s="142">
        <v>79401</v>
      </c>
      <c r="F42" s="142" t="s">
        <v>221</v>
      </c>
      <c r="G42" s="142">
        <v>1</v>
      </c>
      <c r="H42" s="142" t="s">
        <v>157</v>
      </c>
      <c r="L42" s="142" t="s">
        <v>162</v>
      </c>
      <c r="M42" s="142">
        <v>56</v>
      </c>
      <c r="N42" s="142">
        <v>0</v>
      </c>
      <c r="O42" s="142">
        <v>56</v>
      </c>
      <c r="P42" s="142" t="s">
        <v>163</v>
      </c>
      <c r="Q42" s="143">
        <v>1270819</v>
      </c>
      <c r="R42" s="144"/>
      <c r="S42" s="142" t="s">
        <v>222</v>
      </c>
      <c r="T42" s="142" t="s">
        <v>223</v>
      </c>
      <c r="U42" s="142">
        <v>48303000700</v>
      </c>
      <c r="V42" s="142">
        <v>139</v>
      </c>
      <c r="W42" s="142">
        <v>17</v>
      </c>
      <c r="X42" s="142">
        <v>4</v>
      </c>
      <c r="Y42" s="142">
        <v>8</v>
      </c>
      <c r="Z42" s="142">
        <v>0</v>
      </c>
      <c r="AA42" s="142">
        <v>4</v>
      </c>
      <c r="AB42" s="142">
        <v>0</v>
      </c>
      <c r="AC42" s="142">
        <v>172</v>
      </c>
    </row>
    <row r="43" spans="1:29" s="154" customFormat="1" ht="15" customHeight="1" x14ac:dyDescent="0.25">
      <c r="A43" s="145" t="s">
        <v>22</v>
      </c>
      <c r="B43" s="146"/>
      <c r="C43" s="147">
        <v>1286932</v>
      </c>
      <c r="D43" s="148" t="s">
        <v>710</v>
      </c>
      <c r="E43" s="148">
        <v>1</v>
      </c>
      <c r="F43" s="149"/>
      <c r="G43" s="149"/>
      <c r="H43" s="150"/>
      <c r="I43" s="149"/>
      <c r="J43" s="151"/>
      <c r="K43" s="149"/>
      <c r="L43" s="149"/>
      <c r="M43" s="219" t="s">
        <v>18</v>
      </c>
      <c r="N43" s="220"/>
      <c r="O43" s="220"/>
      <c r="P43" s="220"/>
      <c r="Q43" s="152">
        <f>SUM(Q42:Q42)</f>
        <v>1270819</v>
      </c>
      <c r="R43" s="152"/>
      <c r="S43" s="153"/>
      <c r="T43" s="153"/>
      <c r="U43" s="153"/>
      <c r="V43" s="153"/>
      <c r="W43" s="153"/>
      <c r="X43" s="153"/>
      <c r="Y43" s="153"/>
      <c r="Z43" s="153"/>
      <c r="AA43" s="153"/>
      <c r="AB43" s="153"/>
      <c r="AC43" s="153"/>
    </row>
    <row r="44" spans="1:29" s="17" customFormat="1" ht="15" customHeight="1" x14ac:dyDescent="0.25">
      <c r="A44" s="155" t="s">
        <v>24</v>
      </c>
      <c r="B44" s="136"/>
      <c r="C44" s="137"/>
      <c r="D44" s="136"/>
      <c r="E44" s="136"/>
      <c r="F44" s="136"/>
      <c r="G44" s="138"/>
      <c r="H44" s="136"/>
      <c r="I44" s="138"/>
      <c r="J44" s="136"/>
      <c r="K44" s="138"/>
      <c r="L44" s="136"/>
      <c r="M44" s="136"/>
      <c r="N44" s="136"/>
      <c r="O44" s="136"/>
      <c r="P44" s="136"/>
      <c r="Q44" s="139"/>
      <c r="R44" s="140"/>
      <c r="S44" s="136"/>
    </row>
    <row r="45" spans="1:29" s="142" customFormat="1" ht="15" customHeight="1" x14ac:dyDescent="0.25">
      <c r="A45" s="141" t="s">
        <v>224</v>
      </c>
      <c r="B45" s="142" t="s">
        <v>225</v>
      </c>
      <c r="C45" s="142" t="s">
        <v>228</v>
      </c>
      <c r="D45" s="142" t="s">
        <v>229</v>
      </c>
      <c r="E45" s="142">
        <v>79556</v>
      </c>
      <c r="F45" s="142" t="s">
        <v>232</v>
      </c>
      <c r="G45" s="142">
        <v>2</v>
      </c>
      <c r="H45" s="142" t="s">
        <v>158</v>
      </c>
      <c r="L45" s="142" t="s">
        <v>162</v>
      </c>
      <c r="M45" s="156">
        <v>52</v>
      </c>
      <c r="N45" s="156">
        <v>0</v>
      </c>
      <c r="O45" s="156">
        <v>52</v>
      </c>
      <c r="P45" s="156" t="s">
        <v>164</v>
      </c>
      <c r="Q45" s="157">
        <v>900000</v>
      </c>
      <c r="R45" s="144"/>
      <c r="S45" s="156" t="s">
        <v>216</v>
      </c>
      <c r="T45" s="156" t="s">
        <v>217</v>
      </c>
      <c r="U45" s="156">
        <v>48353950200</v>
      </c>
      <c r="V45" s="156">
        <v>131</v>
      </c>
      <c r="W45" s="156">
        <v>17</v>
      </c>
      <c r="X45" s="156">
        <v>4</v>
      </c>
      <c r="Y45" s="156">
        <v>8</v>
      </c>
      <c r="Z45" s="156">
        <v>0</v>
      </c>
      <c r="AA45" s="156">
        <v>4</v>
      </c>
      <c r="AB45" s="156">
        <v>0</v>
      </c>
      <c r="AC45" s="156">
        <v>164</v>
      </c>
    </row>
    <row r="46" spans="1:29" s="142" customFormat="1" ht="15" customHeight="1" x14ac:dyDescent="0.25">
      <c r="A46" s="141" t="s">
        <v>226</v>
      </c>
      <c r="B46" s="142" t="s">
        <v>227</v>
      </c>
      <c r="C46" s="142" t="s">
        <v>230</v>
      </c>
      <c r="D46" s="142" t="s">
        <v>231</v>
      </c>
      <c r="E46" s="142">
        <v>76354</v>
      </c>
      <c r="F46" s="142" t="s">
        <v>233</v>
      </c>
      <c r="G46" s="142">
        <v>2</v>
      </c>
      <c r="H46" s="142" t="s">
        <v>158</v>
      </c>
      <c r="L46" s="142" t="s">
        <v>162</v>
      </c>
      <c r="M46" s="156">
        <v>43</v>
      </c>
      <c r="N46" s="156">
        <v>6</v>
      </c>
      <c r="O46" s="156">
        <v>49</v>
      </c>
      <c r="P46" s="156" t="s">
        <v>163</v>
      </c>
      <c r="Q46" s="157">
        <v>600000</v>
      </c>
      <c r="R46" s="144"/>
      <c r="S46" s="156" t="s">
        <v>234</v>
      </c>
      <c r="T46" s="156" t="s">
        <v>235</v>
      </c>
      <c r="U46" s="156">
        <v>48485013501</v>
      </c>
      <c r="V46" s="156">
        <v>128</v>
      </c>
      <c r="W46" s="156">
        <v>17</v>
      </c>
      <c r="X46" s="156">
        <v>4</v>
      </c>
      <c r="Y46" s="156">
        <v>8</v>
      </c>
      <c r="Z46" s="156">
        <v>0</v>
      </c>
      <c r="AA46" s="156">
        <v>4</v>
      </c>
      <c r="AB46" s="156">
        <v>0</v>
      </c>
      <c r="AC46" s="156">
        <v>161</v>
      </c>
    </row>
    <row r="47" spans="1:29" s="154" customFormat="1" ht="15" customHeight="1" x14ac:dyDescent="0.25">
      <c r="A47" s="145" t="s">
        <v>22</v>
      </c>
      <c r="B47" s="146"/>
      <c r="C47" s="147">
        <v>600000</v>
      </c>
      <c r="D47" s="148" t="s">
        <v>710</v>
      </c>
      <c r="E47" s="148">
        <v>2</v>
      </c>
      <c r="F47" s="149"/>
      <c r="G47" s="149"/>
      <c r="H47" s="150"/>
      <c r="I47" s="149"/>
      <c r="J47" s="151"/>
      <c r="K47" s="149"/>
      <c r="L47" s="149"/>
      <c r="M47" s="219" t="s">
        <v>18</v>
      </c>
      <c r="N47" s="220"/>
      <c r="O47" s="220"/>
      <c r="P47" s="220"/>
      <c r="Q47" s="152">
        <f>SUM(Q44:Q46)</f>
        <v>1500000</v>
      </c>
      <c r="R47" s="152"/>
      <c r="S47" s="153"/>
      <c r="T47" s="153"/>
      <c r="U47" s="153"/>
      <c r="V47" s="153"/>
      <c r="W47" s="153"/>
      <c r="X47" s="153"/>
      <c r="Y47" s="153"/>
      <c r="Z47" s="153"/>
      <c r="AA47" s="153"/>
      <c r="AB47" s="153"/>
      <c r="AC47" s="153"/>
    </row>
    <row r="48" spans="1:29" s="17" customFormat="1" ht="15" customHeight="1" x14ac:dyDescent="0.25">
      <c r="A48" s="164" t="s">
        <v>25</v>
      </c>
      <c r="B48" s="165"/>
      <c r="C48" s="166"/>
      <c r="D48" s="165"/>
      <c r="E48" s="165"/>
      <c r="F48" s="165"/>
      <c r="G48" s="167"/>
      <c r="H48" s="165"/>
      <c r="I48" s="167"/>
      <c r="J48" s="165"/>
      <c r="K48" s="167"/>
      <c r="L48" s="165"/>
      <c r="M48" s="165"/>
      <c r="N48" s="165"/>
      <c r="O48" s="165"/>
      <c r="P48" s="165"/>
      <c r="Q48" s="168"/>
      <c r="R48" s="169"/>
      <c r="S48" s="165"/>
    </row>
    <row r="49" spans="1:30" s="170" customFormat="1" ht="15" customHeight="1" x14ac:dyDescent="0.25">
      <c r="A49" s="123" t="s">
        <v>238</v>
      </c>
      <c r="B49" s="123" t="s">
        <v>239</v>
      </c>
      <c r="C49" s="170" t="s">
        <v>243</v>
      </c>
      <c r="D49" s="170" t="s">
        <v>241</v>
      </c>
      <c r="E49" s="170">
        <v>79602</v>
      </c>
      <c r="F49" s="170" t="s">
        <v>242</v>
      </c>
      <c r="G49" s="170">
        <v>2</v>
      </c>
      <c r="H49" s="170" t="s">
        <v>157</v>
      </c>
      <c r="L49" s="170" t="s">
        <v>162</v>
      </c>
      <c r="M49" s="170">
        <v>29</v>
      </c>
      <c r="N49" s="170">
        <v>0</v>
      </c>
      <c r="O49" s="170">
        <v>29</v>
      </c>
      <c r="P49" s="170" t="s">
        <v>164</v>
      </c>
      <c r="Q49" s="171">
        <v>600000</v>
      </c>
      <c r="R49" s="172"/>
      <c r="S49" s="170" t="s">
        <v>244</v>
      </c>
      <c r="T49" s="170" t="s">
        <v>166</v>
      </c>
      <c r="U49" s="170">
        <v>48441011900</v>
      </c>
      <c r="V49" s="170">
        <v>132</v>
      </c>
      <c r="W49" s="170">
        <v>17</v>
      </c>
      <c r="X49" s="170">
        <v>4</v>
      </c>
      <c r="Y49" s="170">
        <v>8</v>
      </c>
      <c r="Z49" s="170">
        <v>0</v>
      </c>
      <c r="AA49" s="170">
        <v>4</v>
      </c>
      <c r="AB49" s="170">
        <v>7</v>
      </c>
      <c r="AC49" s="170">
        <v>172</v>
      </c>
    </row>
    <row r="50" spans="1:30" s="170" customFormat="1" ht="15" customHeight="1" x14ac:dyDescent="0.25">
      <c r="A50" s="123" t="s">
        <v>236</v>
      </c>
      <c r="B50" s="123" t="s">
        <v>237</v>
      </c>
      <c r="C50" s="170" t="s">
        <v>240</v>
      </c>
      <c r="D50" s="170" t="s">
        <v>241</v>
      </c>
      <c r="E50" s="170">
        <v>79605</v>
      </c>
      <c r="F50" s="170" t="s">
        <v>242</v>
      </c>
      <c r="G50" s="170">
        <v>2</v>
      </c>
      <c r="H50" s="170" t="s">
        <v>157</v>
      </c>
      <c r="L50" s="170" t="s">
        <v>162</v>
      </c>
      <c r="M50" s="170">
        <v>72</v>
      </c>
      <c r="N50" s="170">
        <v>8</v>
      </c>
      <c r="O50" s="170">
        <v>80</v>
      </c>
      <c r="P50" s="170" t="s">
        <v>163</v>
      </c>
      <c r="Q50" s="171">
        <v>946000</v>
      </c>
      <c r="R50" s="172"/>
      <c r="S50" s="170" t="s">
        <v>234</v>
      </c>
      <c r="T50" s="170" t="s">
        <v>235</v>
      </c>
      <c r="U50" s="170">
        <v>48441011400</v>
      </c>
      <c r="V50" s="170">
        <v>133</v>
      </c>
      <c r="W50" s="170">
        <v>17</v>
      </c>
      <c r="X50" s="170">
        <v>4</v>
      </c>
      <c r="Y50" s="170">
        <v>8</v>
      </c>
      <c r="Z50" s="170">
        <v>0</v>
      </c>
      <c r="AA50" s="170">
        <v>4</v>
      </c>
      <c r="AB50" s="170">
        <v>0</v>
      </c>
      <c r="AC50" s="170">
        <v>166</v>
      </c>
    </row>
    <row r="51" spans="1:30" s="134" customFormat="1" ht="15" customHeight="1" x14ac:dyDescent="0.25">
      <c r="A51" s="92" t="s">
        <v>22</v>
      </c>
      <c r="B51" s="93"/>
      <c r="C51" s="173">
        <v>638584</v>
      </c>
      <c r="D51" s="95" t="s">
        <v>710</v>
      </c>
      <c r="E51" s="95">
        <v>2</v>
      </c>
      <c r="F51" s="97"/>
      <c r="G51" s="97"/>
      <c r="H51" s="132"/>
      <c r="I51" s="97"/>
      <c r="J51" s="100"/>
      <c r="K51" s="97"/>
      <c r="L51" s="97"/>
      <c r="M51" s="217" t="s">
        <v>18</v>
      </c>
      <c r="N51" s="218"/>
      <c r="O51" s="218"/>
      <c r="P51" s="218"/>
      <c r="Q51" s="99">
        <f>SUM(Q49:Q50)</f>
        <v>1546000</v>
      </c>
      <c r="R51" s="99"/>
      <c r="S51" s="133"/>
      <c r="T51" s="133"/>
      <c r="U51" s="133"/>
      <c r="V51" s="133"/>
      <c r="W51" s="133"/>
      <c r="X51" s="133"/>
      <c r="Y51" s="133"/>
      <c r="Z51" s="133"/>
      <c r="AA51" s="133"/>
      <c r="AB51" s="133"/>
      <c r="AC51" s="133"/>
    </row>
    <row r="52" spans="1:30" s="17" customFormat="1" ht="15" customHeight="1" x14ac:dyDescent="0.25">
      <c r="A52" s="155" t="s">
        <v>26</v>
      </c>
      <c r="B52" s="136"/>
      <c r="C52" s="137"/>
      <c r="D52" s="136"/>
      <c r="E52" s="136"/>
      <c r="F52" s="136"/>
      <c r="G52" s="138"/>
      <c r="H52" s="136"/>
      <c r="I52" s="138"/>
      <c r="J52" s="136"/>
      <c r="K52" s="138"/>
      <c r="L52" s="136"/>
      <c r="M52" s="136"/>
      <c r="N52" s="136"/>
      <c r="O52" s="136"/>
      <c r="P52" s="136"/>
      <c r="Q52" s="139"/>
      <c r="R52" s="140"/>
    </row>
    <row r="53" spans="1:30" s="142" customFormat="1" ht="15" customHeight="1" x14ac:dyDescent="0.25">
      <c r="A53" s="141" t="s">
        <v>245</v>
      </c>
      <c r="B53" s="142" t="s">
        <v>246</v>
      </c>
      <c r="C53" s="142" t="s">
        <v>247</v>
      </c>
      <c r="D53" s="142" t="s">
        <v>248</v>
      </c>
      <c r="E53" s="142">
        <v>75142</v>
      </c>
      <c r="F53" s="142" t="s">
        <v>248</v>
      </c>
      <c r="G53" s="142">
        <v>3</v>
      </c>
      <c r="H53" s="142" t="s">
        <v>158</v>
      </c>
      <c r="L53" s="142" t="s">
        <v>162</v>
      </c>
      <c r="M53" s="142">
        <v>54</v>
      </c>
      <c r="N53" s="142">
        <v>18</v>
      </c>
      <c r="O53" s="142">
        <v>72</v>
      </c>
      <c r="P53" s="142" t="s">
        <v>163</v>
      </c>
      <c r="Q53" s="143">
        <v>910554</v>
      </c>
      <c r="R53" s="144"/>
      <c r="S53" s="142" t="s">
        <v>249</v>
      </c>
      <c r="T53" s="142" t="s">
        <v>250</v>
      </c>
      <c r="U53" s="142">
        <v>48257051202</v>
      </c>
      <c r="V53" s="142">
        <v>132</v>
      </c>
      <c r="W53" s="142">
        <v>17</v>
      </c>
      <c r="X53" s="142">
        <v>4</v>
      </c>
      <c r="Y53" s="142">
        <v>0</v>
      </c>
      <c r="Z53" s="142">
        <v>8</v>
      </c>
      <c r="AA53" s="142">
        <v>4</v>
      </c>
      <c r="AB53" s="142">
        <v>0</v>
      </c>
      <c r="AC53" s="142">
        <v>165</v>
      </c>
    </row>
    <row r="54" spans="1:30" s="154" customFormat="1" ht="15" customHeight="1" x14ac:dyDescent="0.25">
      <c r="A54" s="145" t="s">
        <v>22</v>
      </c>
      <c r="B54" s="146"/>
      <c r="C54" s="147">
        <v>614370</v>
      </c>
      <c r="D54" s="148" t="s">
        <v>710</v>
      </c>
      <c r="E54" s="148">
        <v>1</v>
      </c>
      <c r="F54" s="149"/>
      <c r="G54" s="149"/>
      <c r="H54" s="150"/>
      <c r="I54" s="149"/>
      <c r="J54" s="151"/>
      <c r="K54" s="149"/>
      <c r="L54" s="149"/>
      <c r="M54" s="219" t="s">
        <v>18</v>
      </c>
      <c r="N54" s="220"/>
      <c r="O54" s="220"/>
      <c r="P54" s="220"/>
      <c r="Q54" s="152">
        <f>SUM(Q53:Q53)</f>
        <v>910554</v>
      </c>
      <c r="R54" s="152"/>
      <c r="S54" s="153"/>
      <c r="T54" s="153"/>
      <c r="U54" s="153"/>
      <c r="V54" s="153"/>
      <c r="W54" s="153"/>
      <c r="X54" s="153"/>
      <c r="Y54" s="153"/>
      <c r="Z54" s="153"/>
      <c r="AA54" s="153"/>
      <c r="AB54" s="153"/>
      <c r="AC54" s="153"/>
    </row>
    <row r="55" spans="1:30" s="17" customFormat="1" ht="15" customHeight="1" x14ac:dyDescent="0.25">
      <c r="A55" s="135" t="s">
        <v>27</v>
      </c>
      <c r="B55" s="136"/>
      <c r="C55" s="137"/>
      <c r="D55" s="136"/>
      <c r="E55" s="136"/>
      <c r="F55" s="136"/>
      <c r="G55" s="138"/>
      <c r="H55" s="136"/>
      <c r="I55" s="138"/>
      <c r="J55" s="136"/>
      <c r="K55" s="138"/>
      <c r="L55" s="136"/>
      <c r="M55" s="136"/>
      <c r="N55" s="136"/>
      <c r="O55" s="136"/>
      <c r="P55" s="136"/>
      <c r="Q55" s="139"/>
      <c r="R55" s="140"/>
    </row>
    <row r="56" spans="1:30" s="170" customFormat="1" ht="15" customHeight="1" x14ac:dyDescent="0.25">
      <c r="A56" s="170" t="s">
        <v>269</v>
      </c>
      <c r="B56" s="170" t="s">
        <v>270</v>
      </c>
      <c r="C56" s="170" t="s">
        <v>271</v>
      </c>
      <c r="D56" s="170" t="s">
        <v>255</v>
      </c>
      <c r="E56" s="170">
        <v>75240</v>
      </c>
      <c r="F56" s="170" t="s">
        <v>255</v>
      </c>
      <c r="G56" s="170">
        <v>3</v>
      </c>
      <c r="H56" s="170" t="s">
        <v>157</v>
      </c>
      <c r="L56" s="170" t="s">
        <v>162</v>
      </c>
      <c r="M56" s="170">
        <v>80</v>
      </c>
      <c r="N56" s="170">
        <v>20</v>
      </c>
      <c r="O56" s="170">
        <v>100</v>
      </c>
      <c r="P56" s="170" t="s">
        <v>164</v>
      </c>
      <c r="Q56" s="171">
        <v>1500000</v>
      </c>
      <c r="R56" s="172"/>
      <c r="S56" s="170" t="s">
        <v>272</v>
      </c>
      <c r="T56" s="170" t="s">
        <v>273</v>
      </c>
      <c r="U56" s="170">
        <v>48113013626</v>
      </c>
      <c r="V56" s="170">
        <v>139</v>
      </c>
      <c r="W56" s="170">
        <v>17</v>
      </c>
      <c r="X56" s="170">
        <v>8</v>
      </c>
      <c r="Y56" s="170">
        <v>8</v>
      </c>
      <c r="Z56" s="170">
        <v>8</v>
      </c>
      <c r="AA56" s="170">
        <v>4</v>
      </c>
      <c r="AB56" s="170">
        <v>0</v>
      </c>
      <c r="AC56" s="170">
        <v>184</v>
      </c>
    </row>
    <row r="57" spans="1:30" s="170" customFormat="1" ht="15" customHeight="1" x14ac:dyDescent="0.25">
      <c r="A57" s="174" t="s">
        <v>309</v>
      </c>
      <c r="B57" s="170" t="s">
        <v>310</v>
      </c>
      <c r="C57" s="170" t="s">
        <v>311</v>
      </c>
      <c r="D57" s="170" t="s">
        <v>255</v>
      </c>
      <c r="E57" s="170">
        <v>75226</v>
      </c>
      <c r="F57" s="170" t="s">
        <v>255</v>
      </c>
      <c r="G57" s="170">
        <v>3</v>
      </c>
      <c r="H57" s="170" t="s">
        <v>157</v>
      </c>
      <c r="L57" s="170" t="s">
        <v>162</v>
      </c>
      <c r="M57" s="170">
        <v>71</v>
      </c>
      <c r="N57" s="170">
        <v>16</v>
      </c>
      <c r="O57" s="170">
        <v>87</v>
      </c>
      <c r="P57" s="170" t="s">
        <v>163</v>
      </c>
      <c r="Q57" s="171">
        <v>1500000</v>
      </c>
      <c r="R57" s="172"/>
      <c r="S57" s="170" t="s">
        <v>312</v>
      </c>
      <c r="T57" s="170" t="s">
        <v>166</v>
      </c>
      <c r="U57" s="170">
        <v>48113001502</v>
      </c>
      <c r="V57" s="170">
        <v>132</v>
      </c>
      <c r="W57" s="170">
        <v>17</v>
      </c>
      <c r="X57" s="170">
        <v>4</v>
      </c>
      <c r="Y57" s="170">
        <v>0</v>
      </c>
      <c r="Z57" s="170">
        <v>8</v>
      </c>
      <c r="AA57" s="170">
        <v>4</v>
      </c>
      <c r="AB57" s="170">
        <v>7</v>
      </c>
      <c r="AC57" s="170">
        <v>172</v>
      </c>
    </row>
    <row r="58" spans="1:30" s="170" customFormat="1" ht="15" customHeight="1" x14ac:dyDescent="0.25">
      <c r="A58" s="174" t="s">
        <v>251</v>
      </c>
      <c r="B58" s="170" t="s">
        <v>252</v>
      </c>
      <c r="C58" s="170" t="s">
        <v>253</v>
      </c>
      <c r="D58" s="170" t="s">
        <v>254</v>
      </c>
      <c r="E58" s="170">
        <v>75060</v>
      </c>
      <c r="F58" s="170" t="s">
        <v>255</v>
      </c>
      <c r="G58" s="170">
        <v>3</v>
      </c>
      <c r="H58" s="170" t="s">
        <v>157</v>
      </c>
      <c r="L58" s="170" t="s">
        <v>162</v>
      </c>
      <c r="M58" s="170">
        <v>78</v>
      </c>
      <c r="N58" s="170">
        <v>0</v>
      </c>
      <c r="O58" s="170">
        <v>78</v>
      </c>
      <c r="P58" s="170" t="s">
        <v>164</v>
      </c>
      <c r="Q58" s="171">
        <v>1500000</v>
      </c>
      <c r="R58" s="172"/>
      <c r="S58" s="170" t="s">
        <v>256</v>
      </c>
      <c r="T58" s="170" t="s">
        <v>166</v>
      </c>
      <c r="U58" s="170">
        <v>48113015306</v>
      </c>
      <c r="V58" s="170">
        <v>139</v>
      </c>
      <c r="W58" s="170">
        <v>17</v>
      </c>
      <c r="X58" s="170">
        <v>4</v>
      </c>
      <c r="Y58" s="170">
        <v>8</v>
      </c>
      <c r="Z58" s="170">
        <v>0</v>
      </c>
      <c r="AA58" s="170">
        <v>4</v>
      </c>
      <c r="AB58" s="170">
        <v>0</v>
      </c>
      <c r="AC58" s="170">
        <v>172</v>
      </c>
    </row>
    <row r="59" spans="1:30" s="170" customFormat="1" ht="15" customHeight="1" x14ac:dyDescent="0.25">
      <c r="A59" s="174" t="s">
        <v>257</v>
      </c>
      <c r="B59" s="170" t="s">
        <v>258</v>
      </c>
      <c r="C59" s="170" t="s">
        <v>259</v>
      </c>
      <c r="D59" s="170" t="s">
        <v>260</v>
      </c>
      <c r="E59" s="170">
        <v>75093</v>
      </c>
      <c r="F59" s="170" t="s">
        <v>261</v>
      </c>
      <c r="G59" s="170">
        <v>3</v>
      </c>
      <c r="H59" s="170" t="s">
        <v>157</v>
      </c>
      <c r="L59" s="170" t="s">
        <v>162</v>
      </c>
      <c r="M59" s="170">
        <v>108</v>
      </c>
      <c r="N59" s="170">
        <v>72</v>
      </c>
      <c r="O59" s="170">
        <v>180</v>
      </c>
      <c r="P59" s="170" t="s">
        <v>164</v>
      </c>
      <c r="Q59" s="171">
        <v>1500000</v>
      </c>
      <c r="R59" s="172"/>
      <c r="S59" s="170" t="s">
        <v>262</v>
      </c>
      <c r="T59" s="170" t="s">
        <v>263</v>
      </c>
      <c r="U59" s="170">
        <v>48085031649</v>
      </c>
      <c r="V59" s="170">
        <v>139</v>
      </c>
      <c r="W59" s="170">
        <v>17</v>
      </c>
      <c r="X59" s="170">
        <v>4</v>
      </c>
      <c r="Y59" s="170">
        <v>0</v>
      </c>
      <c r="Z59" s="170">
        <v>8</v>
      </c>
      <c r="AA59" s="170">
        <v>4</v>
      </c>
      <c r="AB59" s="170">
        <v>0</v>
      </c>
      <c r="AC59" s="170">
        <v>172</v>
      </c>
    </row>
    <row r="60" spans="1:30" s="170" customFormat="1" ht="15" customHeight="1" x14ac:dyDescent="0.25">
      <c r="A60" s="174" t="s">
        <v>264</v>
      </c>
      <c r="B60" s="170" t="s">
        <v>265</v>
      </c>
      <c r="C60" s="170" t="s">
        <v>266</v>
      </c>
      <c r="D60" s="170" t="s">
        <v>260</v>
      </c>
      <c r="E60" s="170">
        <v>75024</v>
      </c>
      <c r="F60" s="170" t="s">
        <v>261</v>
      </c>
      <c r="G60" s="170">
        <v>3</v>
      </c>
      <c r="H60" s="170" t="s">
        <v>157</v>
      </c>
      <c r="L60" s="170" t="s">
        <v>162</v>
      </c>
      <c r="M60" s="170">
        <v>108</v>
      </c>
      <c r="N60" s="170">
        <v>72</v>
      </c>
      <c r="O60" s="170">
        <v>180</v>
      </c>
      <c r="P60" s="170" t="s">
        <v>164</v>
      </c>
      <c r="Q60" s="171">
        <v>1500000</v>
      </c>
      <c r="R60" s="172"/>
      <c r="S60" s="170" t="s">
        <v>267</v>
      </c>
      <c r="T60" s="170" t="s">
        <v>268</v>
      </c>
      <c r="U60" s="170">
        <v>48085031656</v>
      </c>
      <c r="V60" s="170">
        <v>139</v>
      </c>
      <c r="W60" s="170">
        <v>17</v>
      </c>
      <c r="X60" s="170">
        <v>4</v>
      </c>
      <c r="Y60" s="170">
        <v>0</v>
      </c>
      <c r="Z60" s="170">
        <v>8</v>
      </c>
      <c r="AA60" s="170">
        <v>4</v>
      </c>
      <c r="AB60" s="170">
        <v>0</v>
      </c>
      <c r="AC60" s="170">
        <v>172</v>
      </c>
    </row>
    <row r="61" spans="1:30" s="170" customFormat="1" ht="15" customHeight="1" x14ac:dyDescent="0.25">
      <c r="A61" s="174" t="s">
        <v>313</v>
      </c>
      <c r="B61" s="170" t="s">
        <v>314</v>
      </c>
      <c r="C61" s="170" t="s">
        <v>315</v>
      </c>
      <c r="D61" s="170" t="s">
        <v>255</v>
      </c>
      <c r="E61" s="170">
        <v>75235</v>
      </c>
      <c r="F61" s="170" t="s">
        <v>255</v>
      </c>
      <c r="G61" s="170">
        <v>3</v>
      </c>
      <c r="H61" s="170" t="s">
        <v>157</v>
      </c>
      <c r="L61" s="170" t="s">
        <v>162</v>
      </c>
      <c r="M61" s="170">
        <v>82</v>
      </c>
      <c r="N61" s="170">
        <v>20</v>
      </c>
      <c r="O61" s="170">
        <v>102</v>
      </c>
      <c r="P61" s="170" t="s">
        <v>163</v>
      </c>
      <c r="Q61" s="171">
        <v>1500000</v>
      </c>
      <c r="R61" s="172"/>
      <c r="S61" s="170" t="s">
        <v>272</v>
      </c>
      <c r="T61" s="170" t="s">
        <v>273</v>
      </c>
      <c r="U61" s="170">
        <v>48113000401</v>
      </c>
      <c r="V61" s="170">
        <v>132</v>
      </c>
      <c r="W61" s="170">
        <v>17</v>
      </c>
      <c r="X61" s="170">
        <v>4</v>
      </c>
      <c r="Y61" s="170">
        <v>8</v>
      </c>
      <c r="Z61" s="170">
        <v>0</v>
      </c>
      <c r="AA61" s="170">
        <v>4</v>
      </c>
      <c r="AB61" s="170">
        <v>7</v>
      </c>
      <c r="AC61" s="170">
        <v>172</v>
      </c>
    </row>
    <row r="62" spans="1:30" s="127" customFormat="1" ht="15" customHeight="1" x14ac:dyDescent="0.25">
      <c r="A62" s="128" t="s">
        <v>287</v>
      </c>
      <c r="B62" s="127" t="s">
        <v>288</v>
      </c>
      <c r="C62" s="127" t="s">
        <v>289</v>
      </c>
      <c r="D62" s="127" t="s">
        <v>255</v>
      </c>
      <c r="E62" s="127">
        <v>75243</v>
      </c>
      <c r="F62" s="127" t="s">
        <v>255</v>
      </c>
      <c r="G62" s="127">
        <v>3</v>
      </c>
      <c r="H62" s="127" t="s">
        <v>157</v>
      </c>
      <c r="L62" s="127" t="s">
        <v>162</v>
      </c>
      <c r="M62" s="127">
        <v>103</v>
      </c>
      <c r="N62" s="127">
        <v>86</v>
      </c>
      <c r="O62" s="127">
        <v>189</v>
      </c>
      <c r="P62" s="127" t="s">
        <v>163</v>
      </c>
      <c r="Q62" s="129">
        <v>1500000</v>
      </c>
      <c r="R62" s="130"/>
      <c r="S62" s="127" t="s">
        <v>262</v>
      </c>
      <c r="T62" s="127" t="s">
        <v>263</v>
      </c>
      <c r="U62" s="127">
        <v>48113007805</v>
      </c>
      <c r="V62" s="127">
        <v>138</v>
      </c>
      <c r="W62" s="127">
        <v>17</v>
      </c>
      <c r="X62" s="127">
        <v>4</v>
      </c>
      <c r="Y62" s="127">
        <v>0</v>
      </c>
      <c r="Z62" s="127">
        <v>8</v>
      </c>
      <c r="AA62" s="127">
        <v>4</v>
      </c>
      <c r="AB62" s="127">
        <v>0</v>
      </c>
      <c r="AC62" s="127">
        <v>171</v>
      </c>
      <c r="AD62" s="105"/>
    </row>
    <row r="63" spans="1:30" s="170" customFormat="1" ht="15" customHeight="1" x14ac:dyDescent="0.25">
      <c r="A63" s="174" t="s">
        <v>274</v>
      </c>
      <c r="B63" s="170" t="s">
        <v>275</v>
      </c>
      <c r="C63" s="170" t="s">
        <v>276</v>
      </c>
      <c r="D63" s="170" t="s">
        <v>277</v>
      </c>
      <c r="E63" s="170">
        <v>75040</v>
      </c>
      <c r="F63" s="170" t="s">
        <v>255</v>
      </c>
      <c r="G63" s="170">
        <v>3</v>
      </c>
      <c r="H63" s="170" t="s">
        <v>157</v>
      </c>
      <c r="L63" s="170" t="s">
        <v>162</v>
      </c>
      <c r="M63" s="170">
        <v>80</v>
      </c>
      <c r="N63" s="170">
        <v>27</v>
      </c>
      <c r="O63" s="170">
        <v>107</v>
      </c>
      <c r="P63" s="170" t="s">
        <v>163</v>
      </c>
      <c r="Q63" s="171">
        <v>1500000</v>
      </c>
      <c r="R63" s="172"/>
      <c r="S63" s="170" t="s">
        <v>278</v>
      </c>
      <c r="T63" s="170" t="s">
        <v>279</v>
      </c>
      <c r="U63" s="170">
        <v>48113018203</v>
      </c>
      <c r="V63" s="170">
        <v>138</v>
      </c>
      <c r="W63" s="170">
        <v>17</v>
      </c>
      <c r="X63" s="170">
        <v>4</v>
      </c>
      <c r="Y63" s="170">
        <v>0</v>
      </c>
      <c r="Z63" s="170">
        <v>8</v>
      </c>
      <c r="AA63" s="170">
        <v>4</v>
      </c>
      <c r="AB63" s="170">
        <v>0</v>
      </c>
      <c r="AC63" s="170">
        <v>171</v>
      </c>
    </row>
    <row r="64" spans="1:30" s="176" customFormat="1" ht="15" customHeight="1" x14ac:dyDescent="0.25">
      <c r="A64" s="175" t="s">
        <v>284</v>
      </c>
      <c r="B64" s="176" t="s">
        <v>285</v>
      </c>
      <c r="C64" s="176" t="s">
        <v>286</v>
      </c>
      <c r="D64" s="176" t="s">
        <v>277</v>
      </c>
      <c r="E64" s="176">
        <v>75040</v>
      </c>
      <c r="F64" s="176" t="s">
        <v>255</v>
      </c>
      <c r="G64" s="176">
        <v>3</v>
      </c>
      <c r="H64" s="176" t="s">
        <v>157</v>
      </c>
      <c r="L64" s="176" t="s">
        <v>162</v>
      </c>
      <c r="M64" s="176">
        <v>60</v>
      </c>
      <c r="N64" s="176">
        <v>0</v>
      </c>
      <c r="O64" s="176">
        <v>60</v>
      </c>
      <c r="P64" s="176" t="s">
        <v>164</v>
      </c>
      <c r="Q64" s="177">
        <v>1158455</v>
      </c>
      <c r="R64" s="178"/>
      <c r="S64" s="176" t="s">
        <v>244</v>
      </c>
      <c r="T64" s="176" t="s">
        <v>166</v>
      </c>
      <c r="U64" s="176">
        <v>48113018204</v>
      </c>
      <c r="V64" s="176">
        <v>138</v>
      </c>
      <c r="W64" s="176">
        <v>17</v>
      </c>
      <c r="X64" s="176">
        <v>4</v>
      </c>
      <c r="Y64" s="176">
        <v>0</v>
      </c>
      <c r="Z64" s="176">
        <v>8</v>
      </c>
      <c r="AA64" s="176">
        <v>4</v>
      </c>
      <c r="AB64" s="176">
        <v>0</v>
      </c>
      <c r="AC64" s="176">
        <v>171</v>
      </c>
      <c r="AD64" s="86" t="s">
        <v>737</v>
      </c>
    </row>
    <row r="65" spans="1:30" s="176" customFormat="1" ht="15" customHeight="1" x14ac:dyDescent="0.25">
      <c r="A65" s="175" t="s">
        <v>290</v>
      </c>
      <c r="B65" s="176" t="s">
        <v>291</v>
      </c>
      <c r="C65" s="176" t="s">
        <v>292</v>
      </c>
      <c r="D65" s="176" t="s">
        <v>260</v>
      </c>
      <c r="E65" s="176">
        <v>75074</v>
      </c>
      <c r="F65" s="176" t="s">
        <v>261</v>
      </c>
      <c r="G65" s="176">
        <v>3</v>
      </c>
      <c r="H65" s="176" t="s">
        <v>157</v>
      </c>
      <c r="L65" s="176" t="s">
        <v>162</v>
      </c>
      <c r="M65" s="176">
        <v>80</v>
      </c>
      <c r="N65" s="176">
        <v>20</v>
      </c>
      <c r="O65" s="176">
        <v>100</v>
      </c>
      <c r="P65" s="176" t="s">
        <v>164</v>
      </c>
      <c r="Q65" s="177">
        <v>1411814.52</v>
      </c>
      <c r="R65" s="178"/>
      <c r="S65" s="176" t="s">
        <v>293</v>
      </c>
      <c r="T65" s="176" t="s">
        <v>294</v>
      </c>
      <c r="U65" s="176">
        <v>48085032012</v>
      </c>
      <c r="V65" s="176">
        <v>138</v>
      </c>
      <c r="W65" s="176">
        <v>17</v>
      </c>
      <c r="X65" s="176">
        <v>4</v>
      </c>
      <c r="Y65" s="176">
        <v>0</v>
      </c>
      <c r="Z65" s="176">
        <v>8</v>
      </c>
      <c r="AA65" s="176">
        <v>4</v>
      </c>
      <c r="AB65" s="176">
        <v>0</v>
      </c>
      <c r="AC65" s="176">
        <v>171</v>
      </c>
      <c r="AD65" s="86" t="s">
        <v>54</v>
      </c>
    </row>
    <row r="66" spans="1:30" s="176" customFormat="1" ht="15" customHeight="1" x14ac:dyDescent="0.25">
      <c r="A66" s="175" t="s">
        <v>280</v>
      </c>
      <c r="B66" s="176" t="s">
        <v>281</v>
      </c>
      <c r="C66" s="176" t="s">
        <v>282</v>
      </c>
      <c r="D66" s="176" t="s">
        <v>283</v>
      </c>
      <c r="E66" s="176">
        <v>75051</v>
      </c>
      <c r="F66" s="176" t="s">
        <v>255</v>
      </c>
      <c r="G66" s="176">
        <v>3</v>
      </c>
      <c r="H66" s="176" t="s">
        <v>157</v>
      </c>
      <c r="L66" s="176" t="s">
        <v>162</v>
      </c>
      <c r="M66" s="176">
        <v>38</v>
      </c>
      <c r="N66" s="176">
        <v>0</v>
      </c>
      <c r="O66" s="176">
        <v>38</v>
      </c>
      <c r="P66" s="176" t="s">
        <v>164</v>
      </c>
      <c r="Q66" s="177">
        <v>782000</v>
      </c>
      <c r="R66" s="178"/>
      <c r="S66" s="176" t="s">
        <v>216</v>
      </c>
      <c r="T66" s="176" t="s">
        <v>217</v>
      </c>
      <c r="U66" s="176">
        <v>48113016201</v>
      </c>
      <c r="V66" s="176">
        <v>138</v>
      </c>
      <c r="W66" s="176">
        <v>17</v>
      </c>
      <c r="X66" s="176">
        <v>4</v>
      </c>
      <c r="Y66" s="176">
        <v>8</v>
      </c>
      <c r="Z66" s="176">
        <v>0</v>
      </c>
      <c r="AA66" s="176">
        <v>4</v>
      </c>
      <c r="AB66" s="176">
        <v>0</v>
      </c>
      <c r="AC66" s="176">
        <v>171</v>
      </c>
      <c r="AD66" s="176" t="s">
        <v>728</v>
      </c>
    </row>
    <row r="67" spans="1:30" s="86" customFormat="1" ht="15" customHeight="1" x14ac:dyDescent="0.25">
      <c r="A67" s="86" t="s">
        <v>298</v>
      </c>
      <c r="B67" s="86" t="s">
        <v>299</v>
      </c>
      <c r="C67" s="86" t="s">
        <v>300</v>
      </c>
      <c r="D67" s="86" t="s">
        <v>301</v>
      </c>
      <c r="E67" s="86">
        <v>76114</v>
      </c>
      <c r="F67" s="86" t="s">
        <v>152</v>
      </c>
      <c r="G67" s="86">
        <v>3</v>
      </c>
      <c r="H67" s="86" t="s">
        <v>157</v>
      </c>
      <c r="L67" s="86" t="s">
        <v>162</v>
      </c>
      <c r="M67" s="86">
        <v>102</v>
      </c>
      <c r="N67" s="86">
        <v>18</v>
      </c>
      <c r="O67" s="86">
        <v>120</v>
      </c>
      <c r="P67" s="86" t="s">
        <v>164</v>
      </c>
      <c r="Q67" s="87">
        <v>1500000</v>
      </c>
      <c r="R67" s="88"/>
      <c r="S67" s="86" t="s">
        <v>302</v>
      </c>
      <c r="T67" s="86" t="s">
        <v>303</v>
      </c>
      <c r="U67" s="86">
        <v>48439110600</v>
      </c>
      <c r="V67" s="86">
        <v>138</v>
      </c>
      <c r="W67" s="86">
        <v>17</v>
      </c>
      <c r="X67" s="86">
        <v>4</v>
      </c>
      <c r="Y67" s="86">
        <v>0</v>
      </c>
      <c r="Z67" s="86">
        <v>8</v>
      </c>
      <c r="AA67" s="86">
        <v>4</v>
      </c>
      <c r="AB67" s="86">
        <v>0</v>
      </c>
      <c r="AC67" s="86">
        <v>171</v>
      </c>
      <c r="AD67" s="86" t="s">
        <v>728</v>
      </c>
    </row>
    <row r="68" spans="1:30" s="170" customFormat="1" ht="15" customHeight="1" x14ac:dyDescent="0.25">
      <c r="A68" s="174" t="s">
        <v>316</v>
      </c>
      <c r="B68" s="170" t="s">
        <v>317</v>
      </c>
      <c r="C68" s="170" t="s">
        <v>318</v>
      </c>
      <c r="D68" s="170" t="s">
        <v>255</v>
      </c>
      <c r="E68" s="170">
        <v>75216</v>
      </c>
      <c r="F68" s="170" t="s">
        <v>255</v>
      </c>
      <c r="G68" s="170">
        <v>3</v>
      </c>
      <c r="H68" s="170" t="s">
        <v>157</v>
      </c>
      <c r="K68" s="170" t="s">
        <v>159</v>
      </c>
      <c r="L68" s="170" t="s">
        <v>162</v>
      </c>
      <c r="M68" s="179">
        <v>85</v>
      </c>
      <c r="N68" s="179">
        <v>22</v>
      </c>
      <c r="O68" s="179">
        <v>107</v>
      </c>
      <c r="P68" s="170" t="s">
        <v>163</v>
      </c>
      <c r="Q68" s="171">
        <v>1500000</v>
      </c>
      <c r="R68" s="172"/>
      <c r="S68" s="170" t="s">
        <v>319</v>
      </c>
      <c r="T68" s="170" t="s">
        <v>320</v>
      </c>
      <c r="U68" s="170">
        <v>48113008603</v>
      </c>
      <c r="V68" s="170">
        <v>131</v>
      </c>
      <c r="W68" s="170">
        <v>17</v>
      </c>
      <c r="X68" s="170">
        <v>4</v>
      </c>
      <c r="Y68" s="170">
        <v>8</v>
      </c>
      <c r="Z68" s="170">
        <v>0</v>
      </c>
      <c r="AA68" s="170">
        <v>4</v>
      </c>
      <c r="AB68" s="170">
        <v>7</v>
      </c>
      <c r="AC68" s="127">
        <v>171</v>
      </c>
      <c r="AD68" s="91" t="s">
        <v>736</v>
      </c>
    </row>
    <row r="69" spans="1:30" s="176" customFormat="1" ht="15" customHeight="1" x14ac:dyDescent="0.25">
      <c r="A69" s="176" t="s">
        <v>321</v>
      </c>
      <c r="B69" s="176" t="s">
        <v>322</v>
      </c>
      <c r="C69" s="176" t="s">
        <v>323</v>
      </c>
      <c r="D69" s="176" t="s">
        <v>136</v>
      </c>
      <c r="E69" s="176">
        <v>76111</v>
      </c>
      <c r="F69" s="176" t="s">
        <v>152</v>
      </c>
      <c r="G69" s="176">
        <v>3</v>
      </c>
      <c r="H69" s="176" t="s">
        <v>157</v>
      </c>
      <c r="K69" s="176" t="s">
        <v>159</v>
      </c>
      <c r="L69" s="176" t="s">
        <v>162</v>
      </c>
      <c r="M69" s="176">
        <v>63</v>
      </c>
      <c r="N69" s="176">
        <v>7</v>
      </c>
      <c r="O69" s="176">
        <v>70</v>
      </c>
      <c r="P69" s="176" t="s">
        <v>164</v>
      </c>
      <c r="Q69" s="177">
        <v>1095000</v>
      </c>
      <c r="R69" s="178"/>
      <c r="S69" s="176" t="s">
        <v>319</v>
      </c>
      <c r="T69" s="176" t="s">
        <v>320</v>
      </c>
      <c r="U69" s="176">
        <v>48439101202</v>
      </c>
      <c r="V69" s="176">
        <v>131</v>
      </c>
      <c r="W69" s="176">
        <v>17</v>
      </c>
      <c r="X69" s="176">
        <v>4</v>
      </c>
      <c r="Y69" s="176">
        <v>8</v>
      </c>
      <c r="Z69" s="176">
        <v>0</v>
      </c>
      <c r="AA69" s="176">
        <v>4</v>
      </c>
      <c r="AB69" s="176">
        <v>7</v>
      </c>
      <c r="AC69" s="176">
        <v>171</v>
      </c>
      <c r="AD69" s="176" t="s">
        <v>728</v>
      </c>
    </row>
    <row r="70" spans="1:30" s="170" customFormat="1" ht="15" customHeight="1" x14ac:dyDescent="0.25">
      <c r="A70" s="174" t="s">
        <v>324</v>
      </c>
      <c r="B70" s="170" t="s">
        <v>325</v>
      </c>
      <c r="C70" s="170" t="s">
        <v>326</v>
      </c>
      <c r="D70" s="170" t="s">
        <v>277</v>
      </c>
      <c r="E70" s="170">
        <v>75042</v>
      </c>
      <c r="F70" s="170" t="s">
        <v>255</v>
      </c>
      <c r="G70" s="170">
        <v>3</v>
      </c>
      <c r="H70" s="170" t="s">
        <v>157</v>
      </c>
      <c r="L70" s="170" t="s">
        <v>162</v>
      </c>
      <c r="M70" s="179">
        <v>74</v>
      </c>
      <c r="N70" s="179">
        <v>32</v>
      </c>
      <c r="O70" s="179">
        <v>106</v>
      </c>
      <c r="P70" s="170" t="s">
        <v>163</v>
      </c>
      <c r="Q70" s="171">
        <v>1260000</v>
      </c>
      <c r="R70" s="172"/>
      <c r="S70" s="170" t="s">
        <v>327</v>
      </c>
      <c r="T70" s="170" t="s">
        <v>328</v>
      </c>
      <c r="U70" s="170">
        <v>48113018900</v>
      </c>
      <c r="V70" s="170">
        <v>131</v>
      </c>
      <c r="W70" s="170">
        <v>17</v>
      </c>
      <c r="X70" s="170">
        <v>4</v>
      </c>
      <c r="Y70" s="170">
        <v>0</v>
      </c>
      <c r="Z70" s="170">
        <v>8</v>
      </c>
      <c r="AA70" s="170">
        <v>4</v>
      </c>
      <c r="AB70" s="170">
        <v>7</v>
      </c>
      <c r="AC70" s="127">
        <v>171</v>
      </c>
      <c r="AD70" s="91" t="s">
        <v>736</v>
      </c>
    </row>
    <row r="71" spans="1:30" s="170" customFormat="1" ht="15" customHeight="1" x14ac:dyDescent="0.25">
      <c r="A71" s="174" t="s">
        <v>329</v>
      </c>
      <c r="B71" s="170" t="s">
        <v>330</v>
      </c>
      <c r="C71" s="170" t="s">
        <v>331</v>
      </c>
      <c r="D71" s="170" t="s">
        <v>136</v>
      </c>
      <c r="E71" s="170">
        <v>76104</v>
      </c>
      <c r="F71" s="170" t="s">
        <v>152</v>
      </c>
      <c r="G71" s="170">
        <v>3</v>
      </c>
      <c r="H71" s="170" t="s">
        <v>157</v>
      </c>
      <c r="L71" s="170" t="s">
        <v>162</v>
      </c>
      <c r="M71" s="170">
        <v>60</v>
      </c>
      <c r="N71" s="170">
        <v>7</v>
      </c>
      <c r="O71" s="170">
        <v>67</v>
      </c>
      <c r="P71" s="170" t="s">
        <v>163</v>
      </c>
      <c r="Q71" s="171">
        <v>1500000</v>
      </c>
      <c r="R71" s="172"/>
      <c r="S71" s="170" t="s">
        <v>332</v>
      </c>
      <c r="T71" s="170" t="s">
        <v>333</v>
      </c>
      <c r="U71" s="170">
        <v>48439123500</v>
      </c>
      <c r="V71" s="170">
        <v>131</v>
      </c>
      <c r="W71" s="170">
        <v>17</v>
      </c>
      <c r="X71" s="170">
        <v>4</v>
      </c>
      <c r="Y71" s="170">
        <v>0</v>
      </c>
      <c r="Z71" s="170">
        <v>8</v>
      </c>
      <c r="AA71" s="170">
        <v>4</v>
      </c>
      <c r="AB71" s="170">
        <v>7</v>
      </c>
      <c r="AC71" s="127">
        <v>171</v>
      </c>
      <c r="AD71" s="91" t="s">
        <v>736</v>
      </c>
    </row>
    <row r="72" spans="1:30" s="170" customFormat="1" ht="15" customHeight="1" x14ac:dyDescent="0.25">
      <c r="A72" s="174" t="s">
        <v>334</v>
      </c>
      <c r="B72" s="170" t="s">
        <v>335</v>
      </c>
      <c r="C72" s="170" t="s">
        <v>336</v>
      </c>
      <c r="D72" s="170" t="s">
        <v>136</v>
      </c>
      <c r="E72" s="170">
        <v>76111</v>
      </c>
      <c r="F72" s="170" t="s">
        <v>152</v>
      </c>
      <c r="G72" s="170">
        <v>3</v>
      </c>
      <c r="H72" s="170" t="s">
        <v>157</v>
      </c>
      <c r="L72" s="170" t="s">
        <v>162</v>
      </c>
      <c r="M72" s="170">
        <v>79</v>
      </c>
      <c r="N72" s="170">
        <v>15</v>
      </c>
      <c r="O72" s="170">
        <v>94</v>
      </c>
      <c r="P72" s="170" t="s">
        <v>163</v>
      </c>
      <c r="Q72" s="171">
        <v>1500000</v>
      </c>
      <c r="R72" s="172"/>
      <c r="S72" s="170" t="s">
        <v>244</v>
      </c>
      <c r="T72" s="170" t="s">
        <v>166</v>
      </c>
      <c r="U72" s="170">
        <v>48439101202</v>
      </c>
      <c r="V72" s="170">
        <v>131</v>
      </c>
      <c r="W72" s="170">
        <v>17</v>
      </c>
      <c r="X72" s="170">
        <v>4</v>
      </c>
      <c r="Y72" s="170">
        <v>0</v>
      </c>
      <c r="Z72" s="170">
        <v>8</v>
      </c>
      <c r="AA72" s="170">
        <v>4</v>
      </c>
      <c r="AB72" s="170">
        <v>7</v>
      </c>
      <c r="AC72" s="127">
        <v>171</v>
      </c>
      <c r="AD72" s="91" t="s">
        <v>730</v>
      </c>
    </row>
    <row r="73" spans="1:30" s="176" customFormat="1" ht="15" customHeight="1" x14ac:dyDescent="0.25">
      <c r="A73" s="175" t="s">
        <v>337</v>
      </c>
      <c r="B73" s="176" t="s">
        <v>338</v>
      </c>
      <c r="C73" s="176" t="s">
        <v>339</v>
      </c>
      <c r="D73" s="176" t="s">
        <v>255</v>
      </c>
      <c r="E73" s="176">
        <v>75235</v>
      </c>
      <c r="F73" s="176" t="s">
        <v>255</v>
      </c>
      <c r="G73" s="176">
        <v>3</v>
      </c>
      <c r="H73" s="176" t="s">
        <v>157</v>
      </c>
      <c r="K73" s="176" t="s">
        <v>159</v>
      </c>
      <c r="L73" s="176" t="s">
        <v>162</v>
      </c>
      <c r="M73" s="176">
        <v>84</v>
      </c>
      <c r="N73" s="176">
        <v>0</v>
      </c>
      <c r="O73" s="176">
        <v>84</v>
      </c>
      <c r="P73" s="176" t="s">
        <v>164</v>
      </c>
      <c r="Q73" s="177">
        <v>1448770.41</v>
      </c>
      <c r="R73" s="178"/>
      <c r="S73" s="176" t="s">
        <v>340</v>
      </c>
      <c r="T73" s="176" t="s">
        <v>341</v>
      </c>
      <c r="U73" s="176">
        <v>48113000406</v>
      </c>
      <c r="V73" s="176">
        <v>131</v>
      </c>
      <c r="W73" s="176">
        <v>17</v>
      </c>
      <c r="X73" s="176">
        <v>4</v>
      </c>
      <c r="Y73" s="176">
        <v>8</v>
      </c>
      <c r="Z73" s="176">
        <v>0</v>
      </c>
      <c r="AA73" s="176">
        <v>4</v>
      </c>
      <c r="AB73" s="176">
        <v>7</v>
      </c>
      <c r="AC73" s="176">
        <v>171</v>
      </c>
      <c r="AD73" s="176" t="s">
        <v>731</v>
      </c>
    </row>
    <row r="74" spans="1:30" s="176" customFormat="1" ht="15" customHeight="1" x14ac:dyDescent="0.25">
      <c r="A74" s="175" t="s">
        <v>342</v>
      </c>
      <c r="B74" s="176" t="s">
        <v>343</v>
      </c>
      <c r="C74" s="176" t="s">
        <v>344</v>
      </c>
      <c r="D74" s="176" t="s">
        <v>254</v>
      </c>
      <c r="E74" s="176">
        <v>75060</v>
      </c>
      <c r="F74" s="176" t="s">
        <v>255</v>
      </c>
      <c r="G74" s="176">
        <v>3</v>
      </c>
      <c r="H74" s="176" t="s">
        <v>157</v>
      </c>
      <c r="L74" s="176" t="s">
        <v>162</v>
      </c>
      <c r="M74" s="176">
        <v>76</v>
      </c>
      <c r="N74" s="176">
        <v>0</v>
      </c>
      <c r="O74" s="176">
        <v>76</v>
      </c>
      <c r="P74" s="176" t="s">
        <v>163</v>
      </c>
      <c r="Q74" s="177">
        <v>1500000</v>
      </c>
      <c r="R74" s="178"/>
      <c r="S74" s="176" t="s">
        <v>345</v>
      </c>
      <c r="T74" s="176" t="s">
        <v>346</v>
      </c>
      <c r="U74" s="176">
        <v>48113014901</v>
      </c>
      <c r="V74" s="176">
        <v>131</v>
      </c>
      <c r="W74" s="176">
        <v>17</v>
      </c>
      <c r="X74" s="176">
        <v>4</v>
      </c>
      <c r="Y74" s="176">
        <v>8</v>
      </c>
      <c r="Z74" s="176">
        <v>0</v>
      </c>
      <c r="AA74" s="176">
        <v>4</v>
      </c>
      <c r="AB74" s="176">
        <v>7</v>
      </c>
      <c r="AC74" s="176">
        <v>171</v>
      </c>
      <c r="AD74" s="176" t="s">
        <v>732</v>
      </c>
    </row>
    <row r="75" spans="1:30" s="176" customFormat="1" ht="15" customHeight="1" x14ac:dyDescent="0.25">
      <c r="A75" s="175" t="s">
        <v>295</v>
      </c>
      <c r="B75" s="176" t="s">
        <v>296</v>
      </c>
      <c r="C75" s="176" t="s">
        <v>297</v>
      </c>
      <c r="D75" s="176" t="s">
        <v>255</v>
      </c>
      <c r="E75" s="176">
        <v>75235</v>
      </c>
      <c r="F75" s="176" t="s">
        <v>255</v>
      </c>
      <c r="G75" s="176">
        <v>3</v>
      </c>
      <c r="H75" s="176" t="s">
        <v>157</v>
      </c>
      <c r="L75" s="176" t="s">
        <v>162</v>
      </c>
      <c r="M75" s="176">
        <v>75</v>
      </c>
      <c r="N75" s="176">
        <v>14</v>
      </c>
      <c r="O75" s="176">
        <v>89</v>
      </c>
      <c r="P75" s="176" t="s">
        <v>163</v>
      </c>
      <c r="Q75" s="177">
        <v>1500000</v>
      </c>
      <c r="R75" s="178"/>
      <c r="S75" s="176" t="s">
        <v>222</v>
      </c>
      <c r="T75" s="176" t="s">
        <v>223</v>
      </c>
      <c r="U75" s="176">
        <v>48113000406</v>
      </c>
      <c r="V75" s="176">
        <v>138</v>
      </c>
      <c r="W75" s="176">
        <v>17</v>
      </c>
      <c r="X75" s="176">
        <v>4</v>
      </c>
      <c r="Y75" s="176">
        <v>0</v>
      </c>
      <c r="Z75" s="176">
        <v>8</v>
      </c>
      <c r="AA75" s="176">
        <v>4</v>
      </c>
      <c r="AB75" s="176">
        <v>0</v>
      </c>
      <c r="AC75" s="176">
        <v>171</v>
      </c>
      <c r="AD75" s="176" t="s">
        <v>731</v>
      </c>
    </row>
    <row r="76" spans="1:30" s="170" customFormat="1" ht="15" customHeight="1" x14ac:dyDescent="0.25">
      <c r="A76" s="174" t="s">
        <v>347</v>
      </c>
      <c r="B76" s="170" t="s">
        <v>348</v>
      </c>
      <c r="C76" s="170" t="s">
        <v>349</v>
      </c>
      <c r="D76" s="170" t="s">
        <v>350</v>
      </c>
      <c r="E76" s="170">
        <v>76108</v>
      </c>
      <c r="F76" s="170" t="s">
        <v>152</v>
      </c>
      <c r="G76" s="170">
        <v>3</v>
      </c>
      <c r="H76" s="170" t="s">
        <v>157</v>
      </c>
      <c r="L76" s="170" t="s">
        <v>162</v>
      </c>
      <c r="M76" s="170">
        <v>85</v>
      </c>
      <c r="N76" s="170">
        <v>11</v>
      </c>
      <c r="O76" s="170">
        <v>96</v>
      </c>
      <c r="P76" s="170" t="s">
        <v>163</v>
      </c>
      <c r="Q76" s="171">
        <v>1500000</v>
      </c>
      <c r="R76" s="172"/>
      <c r="S76" s="170" t="s">
        <v>293</v>
      </c>
      <c r="T76" s="170" t="s">
        <v>294</v>
      </c>
      <c r="U76" s="170">
        <v>48439110701</v>
      </c>
      <c r="V76" s="170">
        <v>130</v>
      </c>
      <c r="W76" s="170">
        <v>17</v>
      </c>
      <c r="X76" s="170">
        <v>4</v>
      </c>
      <c r="Y76" s="170">
        <v>0</v>
      </c>
      <c r="Z76" s="170">
        <v>8</v>
      </c>
      <c r="AA76" s="170">
        <v>4</v>
      </c>
      <c r="AB76" s="170">
        <v>7</v>
      </c>
      <c r="AC76" s="170">
        <v>170</v>
      </c>
    </row>
    <row r="77" spans="1:30" s="176" customFormat="1" ht="15" customHeight="1" x14ac:dyDescent="0.25">
      <c r="A77" s="175" t="s">
        <v>351</v>
      </c>
      <c r="B77" s="176" t="s">
        <v>352</v>
      </c>
      <c r="C77" s="176" t="s">
        <v>353</v>
      </c>
      <c r="D77" s="176" t="s">
        <v>136</v>
      </c>
      <c r="E77" s="176">
        <v>76102</v>
      </c>
      <c r="F77" s="176" t="s">
        <v>152</v>
      </c>
      <c r="G77" s="176">
        <v>3</v>
      </c>
      <c r="H77" s="176" t="s">
        <v>157</v>
      </c>
      <c r="K77" s="176" t="s">
        <v>159</v>
      </c>
      <c r="L77" s="176" t="s">
        <v>162</v>
      </c>
      <c r="M77" s="176">
        <v>61</v>
      </c>
      <c r="N77" s="176">
        <v>7</v>
      </c>
      <c r="O77" s="176">
        <v>68</v>
      </c>
      <c r="P77" s="176" t="s">
        <v>356</v>
      </c>
      <c r="Q77" s="177">
        <v>928630</v>
      </c>
      <c r="R77" s="178" t="s">
        <v>159</v>
      </c>
      <c r="S77" s="176" t="s">
        <v>354</v>
      </c>
      <c r="T77" s="176" t="s">
        <v>355</v>
      </c>
      <c r="U77" s="176">
        <v>48439101700</v>
      </c>
      <c r="V77" s="176">
        <v>130</v>
      </c>
      <c r="W77" s="176">
        <v>17</v>
      </c>
      <c r="X77" s="176">
        <v>4</v>
      </c>
      <c r="Y77" s="176">
        <v>8</v>
      </c>
      <c r="Z77" s="176">
        <v>0</v>
      </c>
      <c r="AA77" s="176">
        <v>4</v>
      </c>
      <c r="AB77" s="176">
        <v>7</v>
      </c>
      <c r="AC77" s="176">
        <v>170</v>
      </c>
      <c r="AD77" s="176" t="s">
        <v>733</v>
      </c>
    </row>
    <row r="78" spans="1:30" s="170" customFormat="1" ht="15" customHeight="1" x14ac:dyDescent="0.25">
      <c r="A78" s="174" t="s">
        <v>304</v>
      </c>
      <c r="B78" s="170" t="s">
        <v>305</v>
      </c>
      <c r="C78" s="170" t="s">
        <v>306</v>
      </c>
      <c r="D78" s="170" t="s">
        <v>307</v>
      </c>
      <c r="E78" s="170">
        <v>75208</v>
      </c>
      <c r="F78" s="170" t="s">
        <v>307</v>
      </c>
      <c r="G78" s="170">
        <v>3</v>
      </c>
      <c r="H78" s="170" t="s">
        <v>157</v>
      </c>
      <c r="L78" s="170" t="s">
        <v>162</v>
      </c>
      <c r="M78" s="170">
        <v>189</v>
      </c>
      <c r="N78" s="170">
        <v>43</v>
      </c>
      <c r="O78" s="170">
        <v>232</v>
      </c>
      <c r="P78" s="170" t="s">
        <v>163</v>
      </c>
      <c r="Q78" s="171">
        <v>1500000</v>
      </c>
      <c r="R78" s="172"/>
      <c r="S78" s="170" t="s">
        <v>167</v>
      </c>
      <c r="T78" s="170" t="s">
        <v>308</v>
      </c>
      <c r="U78" s="170">
        <v>48121021405</v>
      </c>
      <c r="V78" s="170">
        <v>133</v>
      </c>
      <c r="W78" s="170">
        <v>17</v>
      </c>
      <c r="X78" s="170">
        <v>4</v>
      </c>
      <c r="Y78" s="170">
        <v>8</v>
      </c>
      <c r="Z78" s="170">
        <v>0</v>
      </c>
      <c r="AA78" s="170">
        <v>4</v>
      </c>
      <c r="AB78" s="170">
        <v>0</v>
      </c>
      <c r="AC78" s="170">
        <v>166</v>
      </c>
    </row>
    <row r="79" spans="1:30" s="134" customFormat="1" ht="15" customHeight="1" x14ac:dyDescent="0.25">
      <c r="A79" s="180" t="s">
        <v>22</v>
      </c>
      <c r="B79" s="181"/>
      <c r="C79" s="94">
        <v>16859464</v>
      </c>
      <c r="D79" s="182" t="s">
        <v>710</v>
      </c>
      <c r="E79" s="96">
        <f>COUNTA(A56:A78)</f>
        <v>23</v>
      </c>
      <c r="F79" s="97"/>
      <c r="G79" s="97"/>
      <c r="H79" s="132"/>
      <c r="I79" s="97"/>
      <c r="J79" s="100"/>
      <c r="K79" s="97"/>
      <c r="L79" s="97"/>
      <c r="M79" s="217" t="s">
        <v>18</v>
      </c>
      <c r="N79" s="218"/>
      <c r="O79" s="218"/>
      <c r="P79" s="218"/>
      <c r="Q79" s="99">
        <f>SUM(Q56:Q78)</f>
        <v>32084669.93</v>
      </c>
      <c r="R79" s="99"/>
      <c r="S79" s="133"/>
      <c r="T79" s="133"/>
      <c r="U79" s="133"/>
      <c r="V79" s="133"/>
      <c r="W79" s="133"/>
      <c r="X79" s="133"/>
      <c r="Y79" s="133"/>
      <c r="Z79" s="133"/>
      <c r="AA79" s="133"/>
      <c r="AB79" s="133"/>
      <c r="AC79" s="133"/>
    </row>
    <row r="80" spans="1:30" s="134" customFormat="1" ht="15" customHeight="1" x14ac:dyDescent="0.25">
      <c r="A80" s="180"/>
      <c r="B80" s="95" t="s">
        <v>54</v>
      </c>
      <c r="C80" s="183">
        <f>C79*0.4121</f>
        <v>6947785.1144000003</v>
      </c>
      <c r="F80" s="97"/>
      <c r="G80" s="97"/>
      <c r="H80" s="132"/>
      <c r="I80" s="97"/>
      <c r="J80" s="100"/>
      <c r="K80" s="97"/>
      <c r="L80" s="97"/>
      <c r="M80" s="97"/>
      <c r="N80" s="97"/>
      <c r="O80" s="97"/>
      <c r="P80" s="184"/>
      <c r="Q80" s="99"/>
      <c r="R80" s="99"/>
      <c r="S80" s="133"/>
      <c r="T80" s="133"/>
      <c r="U80" s="133"/>
      <c r="V80" s="133"/>
      <c r="W80" s="133"/>
      <c r="X80" s="133"/>
      <c r="Y80" s="133"/>
      <c r="Z80" s="133"/>
      <c r="AA80" s="133"/>
      <c r="AB80" s="133"/>
      <c r="AC80" s="133"/>
    </row>
    <row r="81" spans="1:30" s="17" customFormat="1" ht="15" customHeight="1" x14ac:dyDescent="0.25">
      <c r="A81" s="155" t="s">
        <v>28</v>
      </c>
      <c r="B81" s="136"/>
      <c r="C81" s="137"/>
      <c r="D81" s="136"/>
      <c r="E81" s="136"/>
      <c r="F81" s="136"/>
      <c r="G81" s="138"/>
      <c r="H81" s="136"/>
      <c r="I81" s="138"/>
      <c r="J81" s="136"/>
      <c r="K81" s="138"/>
      <c r="L81" s="136"/>
      <c r="M81" s="136"/>
      <c r="N81" s="136"/>
      <c r="O81" s="136"/>
      <c r="P81" s="136"/>
      <c r="Q81" s="139"/>
      <c r="R81" s="140"/>
    </row>
    <row r="82" spans="1:30" s="142" customFormat="1" ht="15" customHeight="1" x14ac:dyDescent="0.25">
      <c r="A82" s="141" t="s">
        <v>357</v>
      </c>
      <c r="B82" s="142" t="s">
        <v>358</v>
      </c>
      <c r="C82" s="142" t="s">
        <v>359</v>
      </c>
      <c r="D82" s="142" t="s">
        <v>360</v>
      </c>
      <c r="E82" s="142">
        <v>75801</v>
      </c>
      <c r="F82" s="142" t="s">
        <v>151</v>
      </c>
      <c r="G82" s="142">
        <v>4</v>
      </c>
      <c r="H82" s="142" t="s">
        <v>158</v>
      </c>
      <c r="L82" s="142" t="s">
        <v>162</v>
      </c>
      <c r="M82" s="142">
        <v>80</v>
      </c>
      <c r="N82" s="142">
        <v>0</v>
      </c>
      <c r="O82" s="142">
        <v>80</v>
      </c>
      <c r="P82" s="142" t="s">
        <v>164</v>
      </c>
      <c r="Q82" s="143">
        <v>1260000</v>
      </c>
      <c r="R82" s="144"/>
      <c r="S82" s="142" t="s">
        <v>327</v>
      </c>
      <c r="T82" s="142" t="s">
        <v>328</v>
      </c>
      <c r="U82" s="142">
        <v>48001950901</v>
      </c>
      <c r="V82" s="142">
        <v>134</v>
      </c>
      <c r="W82" s="142">
        <v>17</v>
      </c>
      <c r="X82" s="142">
        <v>4</v>
      </c>
      <c r="Y82" s="142">
        <v>0</v>
      </c>
      <c r="Z82" s="142">
        <v>8</v>
      </c>
      <c r="AA82" s="142">
        <v>4</v>
      </c>
      <c r="AB82" s="142">
        <v>0</v>
      </c>
      <c r="AC82" s="142">
        <v>167</v>
      </c>
    </row>
    <row r="83" spans="1:30" s="142" customFormat="1" ht="15" customHeight="1" x14ac:dyDescent="0.25">
      <c r="A83" s="141" t="s">
        <v>361</v>
      </c>
      <c r="B83" s="142" t="s">
        <v>362</v>
      </c>
      <c r="C83" s="142" t="s">
        <v>363</v>
      </c>
      <c r="D83" s="142" t="s">
        <v>364</v>
      </c>
      <c r="E83" s="142">
        <v>75672</v>
      </c>
      <c r="F83" s="142" t="s">
        <v>365</v>
      </c>
      <c r="G83" s="142">
        <v>4</v>
      </c>
      <c r="H83" s="142" t="s">
        <v>158</v>
      </c>
      <c r="L83" s="142" t="s">
        <v>162</v>
      </c>
      <c r="M83" s="142">
        <v>44</v>
      </c>
      <c r="N83" s="142">
        <v>4</v>
      </c>
      <c r="O83" s="142">
        <v>48</v>
      </c>
      <c r="P83" s="142" t="s">
        <v>164</v>
      </c>
      <c r="Q83" s="143">
        <v>1041113</v>
      </c>
      <c r="R83" s="144"/>
      <c r="S83" s="142" t="s">
        <v>366</v>
      </c>
      <c r="T83" s="142" t="s">
        <v>166</v>
      </c>
      <c r="U83" s="142">
        <v>48203020502</v>
      </c>
      <c r="V83" s="142">
        <v>133</v>
      </c>
      <c r="W83" s="142">
        <v>17</v>
      </c>
      <c r="X83" s="142">
        <v>4</v>
      </c>
      <c r="Y83" s="142">
        <v>0</v>
      </c>
      <c r="Z83" s="142">
        <v>8</v>
      </c>
      <c r="AA83" s="142">
        <v>4</v>
      </c>
      <c r="AB83" s="142">
        <v>0</v>
      </c>
      <c r="AC83" s="142">
        <v>166</v>
      </c>
    </row>
    <row r="84" spans="1:30" s="186" customFormat="1" ht="15" customHeight="1" x14ac:dyDescent="0.25">
      <c r="A84" s="185" t="s">
        <v>367</v>
      </c>
      <c r="B84" s="186" t="s">
        <v>368</v>
      </c>
      <c r="C84" s="186" t="s">
        <v>369</v>
      </c>
      <c r="D84" s="186" t="s">
        <v>370</v>
      </c>
      <c r="E84" s="186">
        <v>75766</v>
      </c>
      <c r="F84" s="186" t="s">
        <v>150</v>
      </c>
      <c r="G84" s="186">
        <v>4</v>
      </c>
      <c r="H84" s="186" t="s">
        <v>158</v>
      </c>
      <c r="L84" s="186" t="s">
        <v>162</v>
      </c>
      <c r="M84" s="186">
        <v>72</v>
      </c>
      <c r="N84" s="186">
        <v>0</v>
      </c>
      <c r="O84" s="186">
        <v>72</v>
      </c>
      <c r="P84" s="186" t="s">
        <v>164</v>
      </c>
      <c r="Q84" s="187">
        <v>1100000</v>
      </c>
      <c r="R84" s="188"/>
      <c r="S84" s="186" t="s">
        <v>327</v>
      </c>
      <c r="T84" s="186" t="s">
        <v>328</v>
      </c>
      <c r="U84" s="186">
        <v>48005000800</v>
      </c>
      <c r="V84" s="186">
        <v>132</v>
      </c>
      <c r="W84" s="186">
        <v>17</v>
      </c>
      <c r="X84" s="186">
        <v>4</v>
      </c>
      <c r="Y84" s="186">
        <v>0</v>
      </c>
      <c r="Z84" s="186">
        <v>8</v>
      </c>
      <c r="AA84" s="186">
        <v>4</v>
      </c>
      <c r="AB84" s="186">
        <v>0</v>
      </c>
      <c r="AC84" s="186">
        <v>165</v>
      </c>
    </row>
    <row r="85" spans="1:30" s="186" customFormat="1" ht="15" customHeight="1" x14ac:dyDescent="0.25">
      <c r="A85" s="185" t="s">
        <v>371</v>
      </c>
      <c r="B85" s="186" t="s">
        <v>372</v>
      </c>
      <c r="C85" s="186" t="s">
        <v>373</v>
      </c>
      <c r="D85" s="186" t="s">
        <v>374</v>
      </c>
      <c r="E85" s="186">
        <v>75455</v>
      </c>
      <c r="F85" s="186" t="s">
        <v>375</v>
      </c>
      <c r="G85" s="186">
        <v>4</v>
      </c>
      <c r="H85" s="186" t="s">
        <v>158</v>
      </c>
      <c r="L85" s="186" t="s">
        <v>162</v>
      </c>
      <c r="M85" s="186">
        <v>41</v>
      </c>
      <c r="N85" s="186">
        <v>3</v>
      </c>
      <c r="O85" s="186">
        <v>44</v>
      </c>
      <c r="P85" s="186" t="s">
        <v>163</v>
      </c>
      <c r="Q85" s="187">
        <v>842283</v>
      </c>
      <c r="R85" s="188"/>
      <c r="S85" s="186" t="s">
        <v>376</v>
      </c>
      <c r="T85" s="186" t="s">
        <v>377</v>
      </c>
      <c r="U85" s="186">
        <v>48449950800</v>
      </c>
      <c r="V85" s="186">
        <v>132</v>
      </c>
      <c r="W85" s="186">
        <v>17</v>
      </c>
      <c r="X85" s="186">
        <v>4</v>
      </c>
      <c r="Y85" s="186">
        <v>0</v>
      </c>
      <c r="Z85" s="186">
        <v>8</v>
      </c>
      <c r="AA85" s="186">
        <v>4</v>
      </c>
      <c r="AB85" s="186">
        <v>0</v>
      </c>
      <c r="AC85" s="186">
        <v>165</v>
      </c>
    </row>
    <row r="86" spans="1:30" s="186" customFormat="1" ht="15" customHeight="1" x14ac:dyDescent="0.25">
      <c r="A86" s="185" t="s">
        <v>378</v>
      </c>
      <c r="B86" s="186" t="s">
        <v>379</v>
      </c>
      <c r="C86" s="186" t="s">
        <v>380</v>
      </c>
      <c r="D86" s="186" t="s">
        <v>374</v>
      </c>
      <c r="E86" s="186">
        <v>75455</v>
      </c>
      <c r="F86" s="186" t="s">
        <v>375</v>
      </c>
      <c r="G86" s="186">
        <v>4</v>
      </c>
      <c r="H86" s="186" t="s">
        <v>158</v>
      </c>
      <c r="L86" s="186" t="s">
        <v>162</v>
      </c>
      <c r="M86" s="186">
        <v>34</v>
      </c>
      <c r="N86" s="186">
        <v>2</v>
      </c>
      <c r="O86" s="186">
        <v>36</v>
      </c>
      <c r="P86" s="186" t="s">
        <v>164</v>
      </c>
      <c r="Q86" s="187">
        <v>663018</v>
      </c>
      <c r="R86" s="188"/>
      <c r="S86" s="186" t="s">
        <v>381</v>
      </c>
      <c r="T86" s="186" t="s">
        <v>377</v>
      </c>
      <c r="U86" s="186">
        <v>48449950800</v>
      </c>
      <c r="V86" s="186">
        <v>132</v>
      </c>
      <c r="W86" s="186">
        <v>17</v>
      </c>
      <c r="X86" s="186">
        <v>4</v>
      </c>
      <c r="Y86" s="186">
        <v>0</v>
      </c>
      <c r="Z86" s="186">
        <v>8</v>
      </c>
      <c r="AA86" s="186">
        <v>4</v>
      </c>
      <c r="AB86" s="186">
        <v>0</v>
      </c>
      <c r="AC86" s="186">
        <v>165</v>
      </c>
    </row>
    <row r="87" spans="1:30" s="154" customFormat="1" ht="15" customHeight="1" x14ac:dyDescent="0.25">
      <c r="A87" s="145" t="s">
        <v>22</v>
      </c>
      <c r="B87" s="146"/>
      <c r="C87" s="147">
        <v>1432661</v>
      </c>
      <c r="D87" s="189" t="s">
        <v>710</v>
      </c>
      <c r="E87" s="148">
        <v>5</v>
      </c>
      <c r="F87" s="149"/>
      <c r="G87" s="149"/>
      <c r="H87" s="150"/>
      <c r="I87" s="149"/>
      <c r="J87" s="151"/>
      <c r="K87" s="149"/>
      <c r="L87" s="149"/>
      <c r="M87" s="219" t="s">
        <v>18</v>
      </c>
      <c r="N87" s="220"/>
      <c r="O87" s="220"/>
      <c r="P87" s="220"/>
      <c r="Q87" s="152">
        <f>SUM(Q82:Q86)</f>
        <v>4906414</v>
      </c>
      <c r="R87" s="152"/>
      <c r="S87" s="153"/>
      <c r="T87" s="153"/>
      <c r="U87" s="153"/>
      <c r="V87" s="153"/>
      <c r="W87" s="153"/>
      <c r="X87" s="153"/>
      <c r="Y87" s="153"/>
      <c r="Z87" s="153"/>
      <c r="AA87" s="153"/>
      <c r="AB87" s="153"/>
      <c r="AC87" s="153"/>
    </row>
    <row r="88" spans="1:30" s="17" customFormat="1" ht="15" customHeight="1" x14ac:dyDescent="0.25">
      <c r="A88" s="155" t="s">
        <v>29</v>
      </c>
      <c r="B88" s="136"/>
      <c r="C88" s="137"/>
      <c r="D88" s="136"/>
      <c r="E88" s="136"/>
      <c r="F88" s="136"/>
      <c r="G88" s="138"/>
      <c r="H88" s="136"/>
      <c r="I88" s="138"/>
      <c r="J88" s="136"/>
      <c r="K88" s="138"/>
      <c r="L88" s="136"/>
      <c r="M88" s="136"/>
      <c r="N88" s="136"/>
      <c r="O88" s="136"/>
      <c r="P88" s="136"/>
      <c r="Q88" s="139"/>
      <c r="R88" s="140"/>
    </row>
    <row r="89" spans="1:30" s="196" customFormat="1" ht="15" customHeight="1" x14ac:dyDescent="0.25">
      <c r="A89" s="190" t="s">
        <v>389</v>
      </c>
      <c r="B89" s="191" t="s">
        <v>390</v>
      </c>
      <c r="C89" s="191" t="s">
        <v>391</v>
      </c>
      <c r="D89" s="191" t="s">
        <v>125</v>
      </c>
      <c r="E89" s="191">
        <v>75605</v>
      </c>
      <c r="F89" s="191" t="s">
        <v>143</v>
      </c>
      <c r="G89" s="191">
        <v>4</v>
      </c>
      <c r="H89" s="191" t="s">
        <v>157</v>
      </c>
      <c r="I89" s="191"/>
      <c r="J89" s="191"/>
      <c r="K89" s="191"/>
      <c r="L89" s="191" t="s">
        <v>162</v>
      </c>
      <c r="M89" s="191">
        <v>62</v>
      </c>
      <c r="N89" s="191">
        <v>0</v>
      </c>
      <c r="O89" s="191">
        <v>62</v>
      </c>
      <c r="P89" s="191" t="s">
        <v>164</v>
      </c>
      <c r="Q89" s="192">
        <v>1191000</v>
      </c>
      <c r="R89" s="193"/>
      <c r="S89" s="191" t="s">
        <v>216</v>
      </c>
      <c r="T89" s="191" t="s">
        <v>217</v>
      </c>
      <c r="U89" s="191">
        <v>48183000200</v>
      </c>
      <c r="V89" s="191">
        <v>135</v>
      </c>
      <c r="W89" s="191">
        <v>17</v>
      </c>
      <c r="X89" s="191">
        <v>4</v>
      </c>
      <c r="Y89" s="191">
        <v>8</v>
      </c>
      <c r="Z89" s="191">
        <v>0</v>
      </c>
      <c r="AA89" s="191">
        <v>4</v>
      </c>
      <c r="AB89" s="191">
        <v>0</v>
      </c>
      <c r="AC89" s="194">
        <v>168</v>
      </c>
      <c r="AD89" s="195" t="s">
        <v>730</v>
      </c>
    </row>
    <row r="90" spans="1:30" s="196" customFormat="1" ht="15" customHeight="1" x14ac:dyDescent="0.25">
      <c r="A90" s="190" t="s">
        <v>392</v>
      </c>
      <c r="B90" s="191" t="s">
        <v>393</v>
      </c>
      <c r="C90" s="191" t="s">
        <v>394</v>
      </c>
      <c r="D90" s="191" t="s">
        <v>125</v>
      </c>
      <c r="E90" s="191">
        <v>75605</v>
      </c>
      <c r="F90" s="191" t="s">
        <v>143</v>
      </c>
      <c r="G90" s="191">
        <v>4</v>
      </c>
      <c r="H90" s="191" t="s">
        <v>157</v>
      </c>
      <c r="I90" s="191"/>
      <c r="J90" s="191"/>
      <c r="K90" s="191"/>
      <c r="L90" s="191" t="s">
        <v>162</v>
      </c>
      <c r="M90" s="191">
        <v>60</v>
      </c>
      <c r="N90" s="191">
        <v>0</v>
      </c>
      <c r="O90" s="191">
        <v>60</v>
      </c>
      <c r="P90" s="191" t="s">
        <v>164</v>
      </c>
      <c r="Q90" s="192">
        <v>976694</v>
      </c>
      <c r="R90" s="193"/>
      <c r="S90" s="191" t="s">
        <v>366</v>
      </c>
      <c r="T90" s="191" t="s">
        <v>166</v>
      </c>
      <c r="U90" s="191">
        <v>48183000200</v>
      </c>
      <c r="V90" s="191">
        <v>135</v>
      </c>
      <c r="W90" s="191">
        <v>17</v>
      </c>
      <c r="X90" s="191">
        <v>4</v>
      </c>
      <c r="Y90" s="191">
        <v>0</v>
      </c>
      <c r="Z90" s="191">
        <v>8</v>
      </c>
      <c r="AA90" s="191">
        <v>4</v>
      </c>
      <c r="AB90" s="191">
        <v>0</v>
      </c>
      <c r="AC90" s="194">
        <v>168</v>
      </c>
      <c r="AD90" s="195" t="s">
        <v>736</v>
      </c>
    </row>
    <row r="91" spans="1:30" s="196" customFormat="1" ht="15" customHeight="1" x14ac:dyDescent="0.25">
      <c r="A91" s="190" t="s">
        <v>382</v>
      </c>
      <c r="B91" s="191" t="s">
        <v>383</v>
      </c>
      <c r="C91" s="191" t="s">
        <v>384</v>
      </c>
      <c r="D91" s="191" t="s">
        <v>385</v>
      </c>
      <c r="E91" s="191">
        <v>75703</v>
      </c>
      <c r="F91" s="191" t="s">
        <v>386</v>
      </c>
      <c r="G91" s="191">
        <v>4</v>
      </c>
      <c r="H91" s="191" t="s">
        <v>157</v>
      </c>
      <c r="I91" s="191"/>
      <c r="J91" s="191"/>
      <c r="K91" s="191"/>
      <c r="L91" s="191" t="s">
        <v>162</v>
      </c>
      <c r="M91" s="191">
        <v>60</v>
      </c>
      <c r="N91" s="191">
        <v>0</v>
      </c>
      <c r="O91" s="191">
        <v>60</v>
      </c>
      <c r="P91" s="191" t="s">
        <v>163</v>
      </c>
      <c r="Q91" s="192">
        <v>1241604</v>
      </c>
      <c r="R91" s="193"/>
      <c r="S91" s="191" t="s">
        <v>387</v>
      </c>
      <c r="T91" s="191" t="s">
        <v>388</v>
      </c>
      <c r="U91" s="191">
        <v>48423002004</v>
      </c>
      <c r="V91" s="191">
        <v>135</v>
      </c>
      <c r="W91" s="191">
        <v>17</v>
      </c>
      <c r="X91" s="191">
        <v>4</v>
      </c>
      <c r="Y91" s="191">
        <v>0</v>
      </c>
      <c r="Z91" s="191">
        <v>8</v>
      </c>
      <c r="AA91" s="191">
        <v>4</v>
      </c>
      <c r="AB91" s="191">
        <v>0</v>
      </c>
      <c r="AC91" s="191">
        <v>168</v>
      </c>
      <c r="AD91" s="191"/>
    </row>
    <row r="92" spans="1:30" s="196" customFormat="1" ht="15" customHeight="1" x14ac:dyDescent="0.25">
      <c r="A92" s="190" t="s">
        <v>395</v>
      </c>
      <c r="B92" s="191" t="s">
        <v>396</v>
      </c>
      <c r="C92" s="191" t="s">
        <v>397</v>
      </c>
      <c r="D92" s="191" t="s">
        <v>125</v>
      </c>
      <c r="E92" s="191">
        <v>75605</v>
      </c>
      <c r="F92" s="191" t="s">
        <v>143</v>
      </c>
      <c r="G92" s="191">
        <v>4</v>
      </c>
      <c r="H92" s="191" t="s">
        <v>157</v>
      </c>
      <c r="I92" s="191"/>
      <c r="J92" s="191"/>
      <c r="K92" s="191"/>
      <c r="L92" s="191" t="s">
        <v>162</v>
      </c>
      <c r="M92" s="191">
        <v>65</v>
      </c>
      <c r="N92" s="191">
        <v>0</v>
      </c>
      <c r="O92" s="191">
        <v>65</v>
      </c>
      <c r="P92" s="191" t="s">
        <v>164</v>
      </c>
      <c r="Q92" s="192">
        <v>1234409</v>
      </c>
      <c r="R92" s="193"/>
      <c r="S92" s="191" t="s">
        <v>398</v>
      </c>
      <c r="T92" s="191" t="s">
        <v>399</v>
      </c>
      <c r="U92" s="191">
        <v>48183000401</v>
      </c>
      <c r="V92" s="191">
        <v>134</v>
      </c>
      <c r="W92" s="191">
        <v>17</v>
      </c>
      <c r="X92" s="191">
        <v>4</v>
      </c>
      <c r="Y92" s="191">
        <v>8</v>
      </c>
      <c r="Z92" s="191">
        <v>0</v>
      </c>
      <c r="AA92" s="191">
        <v>4</v>
      </c>
      <c r="AB92" s="191">
        <v>0</v>
      </c>
      <c r="AC92" s="191">
        <v>167</v>
      </c>
      <c r="AD92" s="191"/>
    </row>
    <row r="93" spans="1:30" s="154" customFormat="1" ht="15" customHeight="1" x14ac:dyDescent="0.25">
      <c r="A93" s="145" t="s">
        <v>22</v>
      </c>
      <c r="B93" s="146"/>
      <c r="C93" s="147">
        <v>1386390</v>
      </c>
      <c r="D93" s="189" t="s">
        <v>710</v>
      </c>
      <c r="E93" s="148">
        <v>4</v>
      </c>
      <c r="F93" s="149"/>
      <c r="G93" s="149"/>
      <c r="H93" s="150"/>
      <c r="I93" s="149"/>
      <c r="J93" s="151"/>
      <c r="K93" s="149"/>
      <c r="L93" s="149"/>
      <c r="M93" s="219" t="s">
        <v>18</v>
      </c>
      <c r="N93" s="220"/>
      <c r="O93" s="220"/>
      <c r="P93" s="220"/>
      <c r="Q93" s="152">
        <f>SUM(Q89:Q92)</f>
        <v>4643707</v>
      </c>
      <c r="R93" s="152"/>
      <c r="S93" s="153"/>
      <c r="T93" s="153"/>
      <c r="U93" s="153"/>
      <c r="V93" s="153"/>
      <c r="W93" s="153"/>
      <c r="X93" s="153"/>
      <c r="Y93" s="153"/>
      <c r="Z93" s="153"/>
      <c r="AA93" s="153"/>
      <c r="AB93" s="153"/>
      <c r="AC93" s="153"/>
    </row>
    <row r="94" spans="1:30" s="17" customFormat="1" ht="15" customHeight="1" x14ac:dyDescent="0.25">
      <c r="A94" s="155" t="s">
        <v>30</v>
      </c>
      <c r="B94" s="136"/>
      <c r="C94" s="137"/>
      <c r="D94" s="136"/>
      <c r="E94" s="136"/>
      <c r="F94" s="136"/>
      <c r="G94" s="138"/>
      <c r="H94" s="136"/>
      <c r="I94" s="138"/>
      <c r="J94" s="136"/>
      <c r="K94" s="138"/>
      <c r="L94" s="136"/>
      <c r="M94" s="136"/>
      <c r="N94" s="136"/>
      <c r="O94" s="136"/>
      <c r="P94" s="136"/>
      <c r="Q94" s="139"/>
      <c r="R94" s="140"/>
    </row>
    <row r="95" spans="1:30" s="142" customFormat="1" ht="15" customHeight="1" x14ac:dyDescent="0.25">
      <c r="A95" s="141" t="s">
        <v>400</v>
      </c>
      <c r="B95" s="142" t="s">
        <v>401</v>
      </c>
      <c r="C95" s="142" t="s">
        <v>402</v>
      </c>
      <c r="D95" s="142" t="s">
        <v>403</v>
      </c>
      <c r="E95" s="142">
        <v>75901</v>
      </c>
      <c r="F95" s="142" t="s">
        <v>404</v>
      </c>
      <c r="G95" s="142">
        <v>5</v>
      </c>
      <c r="H95" s="142" t="s">
        <v>158</v>
      </c>
      <c r="L95" s="142" t="s">
        <v>162</v>
      </c>
      <c r="M95" s="142">
        <v>72</v>
      </c>
      <c r="N95" s="142">
        <v>8</v>
      </c>
      <c r="O95" s="142">
        <v>80</v>
      </c>
      <c r="P95" s="142" t="s">
        <v>163</v>
      </c>
      <c r="Q95" s="143">
        <v>1069042</v>
      </c>
      <c r="R95" s="144"/>
      <c r="S95" s="142" t="s">
        <v>234</v>
      </c>
      <c r="T95" s="142" t="s">
        <v>235</v>
      </c>
      <c r="U95" s="142">
        <v>48005000800</v>
      </c>
      <c r="V95" s="142">
        <v>134</v>
      </c>
      <c r="W95" s="142">
        <v>17</v>
      </c>
      <c r="X95" s="142">
        <v>4</v>
      </c>
      <c r="Y95" s="142">
        <v>0</v>
      </c>
      <c r="Z95" s="142">
        <v>8</v>
      </c>
      <c r="AA95" s="142">
        <v>4</v>
      </c>
      <c r="AB95" s="142">
        <v>0</v>
      </c>
      <c r="AC95" s="142">
        <v>167</v>
      </c>
      <c r="AD95" s="195" t="s">
        <v>736</v>
      </c>
    </row>
    <row r="96" spans="1:30" s="142" customFormat="1" ht="15" customHeight="1" x14ac:dyDescent="0.25">
      <c r="A96" s="141" t="s">
        <v>405</v>
      </c>
      <c r="B96" s="142" t="s">
        <v>406</v>
      </c>
      <c r="C96" s="142" t="s">
        <v>407</v>
      </c>
      <c r="D96" s="142" t="s">
        <v>403</v>
      </c>
      <c r="E96" s="142">
        <v>75901</v>
      </c>
      <c r="F96" s="142" t="s">
        <v>404</v>
      </c>
      <c r="G96" s="142">
        <v>5</v>
      </c>
      <c r="H96" s="142" t="s">
        <v>158</v>
      </c>
      <c r="L96" s="142" t="s">
        <v>162</v>
      </c>
      <c r="M96" s="142">
        <v>72</v>
      </c>
      <c r="N96" s="142">
        <v>0</v>
      </c>
      <c r="O96" s="142">
        <v>72</v>
      </c>
      <c r="P96" s="142" t="s">
        <v>164</v>
      </c>
      <c r="Q96" s="143">
        <v>1060000</v>
      </c>
      <c r="R96" s="144"/>
      <c r="S96" s="142" t="s">
        <v>327</v>
      </c>
      <c r="T96" s="142" t="s">
        <v>328</v>
      </c>
      <c r="U96" s="142">
        <v>48005000800</v>
      </c>
      <c r="V96" s="142">
        <v>134</v>
      </c>
      <c r="W96" s="142">
        <v>17</v>
      </c>
      <c r="X96" s="142">
        <v>4</v>
      </c>
      <c r="Y96" s="142">
        <v>0</v>
      </c>
      <c r="Z96" s="142">
        <v>8</v>
      </c>
      <c r="AA96" s="142">
        <v>4</v>
      </c>
      <c r="AB96" s="142">
        <v>0</v>
      </c>
      <c r="AC96" s="142">
        <v>167</v>
      </c>
      <c r="AD96" s="195" t="s">
        <v>736</v>
      </c>
    </row>
    <row r="97" spans="1:30" s="186" customFormat="1" ht="15" customHeight="1" x14ac:dyDescent="0.25">
      <c r="A97" s="185" t="s">
        <v>408</v>
      </c>
      <c r="B97" s="186" t="s">
        <v>409</v>
      </c>
      <c r="C97" s="186" t="s">
        <v>410</v>
      </c>
      <c r="D97" s="186" t="s">
        <v>411</v>
      </c>
      <c r="E97" s="186">
        <v>77657</v>
      </c>
      <c r="F97" s="186" t="s">
        <v>412</v>
      </c>
      <c r="G97" s="186">
        <v>5</v>
      </c>
      <c r="H97" s="186" t="s">
        <v>158</v>
      </c>
      <c r="K97" s="186" t="s">
        <v>159</v>
      </c>
      <c r="L97" s="186" t="s">
        <v>162</v>
      </c>
      <c r="M97" s="186">
        <v>80</v>
      </c>
      <c r="N97" s="186">
        <v>0</v>
      </c>
      <c r="O97" s="186">
        <v>80</v>
      </c>
      <c r="P97" s="186" t="s">
        <v>164</v>
      </c>
      <c r="Q97" s="187">
        <v>1324086</v>
      </c>
      <c r="R97" s="188"/>
      <c r="S97" s="186" t="s">
        <v>169</v>
      </c>
      <c r="T97" s="186" t="s">
        <v>170</v>
      </c>
      <c r="U97" s="186">
        <v>48199030502</v>
      </c>
      <c r="V97" s="186">
        <v>130</v>
      </c>
      <c r="W97" s="186">
        <v>8.5</v>
      </c>
      <c r="X97" s="186">
        <v>4</v>
      </c>
      <c r="Y97" s="186">
        <v>0</v>
      </c>
      <c r="Z97" s="186">
        <v>4</v>
      </c>
      <c r="AA97" s="186">
        <v>4</v>
      </c>
      <c r="AB97" s="186">
        <v>0</v>
      </c>
      <c r="AC97" s="186">
        <v>150.5</v>
      </c>
    </row>
    <row r="98" spans="1:30" s="154" customFormat="1" ht="15" customHeight="1" x14ac:dyDescent="0.25">
      <c r="A98" s="145" t="s">
        <v>22</v>
      </c>
      <c r="B98" s="146"/>
      <c r="C98" s="147">
        <v>1082486</v>
      </c>
      <c r="D98" s="189" t="s">
        <v>710</v>
      </c>
      <c r="E98" s="148">
        <v>3</v>
      </c>
      <c r="F98" s="149"/>
      <c r="G98" s="149"/>
      <c r="H98" s="150"/>
      <c r="I98" s="149"/>
      <c r="J98" s="151"/>
      <c r="K98" s="149"/>
      <c r="L98" s="149"/>
      <c r="M98" s="219" t="s">
        <v>18</v>
      </c>
      <c r="N98" s="220"/>
      <c r="O98" s="220"/>
      <c r="P98" s="220"/>
      <c r="Q98" s="152">
        <f>SUM(Q95:Q97)</f>
        <v>3453128</v>
      </c>
      <c r="R98" s="152"/>
      <c r="S98" s="153"/>
      <c r="T98" s="153"/>
      <c r="U98" s="153"/>
      <c r="V98" s="153"/>
      <c r="W98" s="153"/>
      <c r="X98" s="153"/>
      <c r="Y98" s="153"/>
      <c r="Z98" s="153"/>
      <c r="AA98" s="153"/>
      <c r="AB98" s="153"/>
      <c r="AC98" s="153"/>
    </row>
    <row r="99" spans="1:30" s="17" customFormat="1" ht="15" customHeight="1" x14ac:dyDescent="0.25">
      <c r="A99" s="155" t="s">
        <v>31</v>
      </c>
      <c r="B99" s="136"/>
      <c r="C99" s="137"/>
      <c r="D99" s="136"/>
      <c r="E99" s="136"/>
      <c r="F99" s="136"/>
      <c r="G99" s="138"/>
      <c r="H99" s="136"/>
      <c r="I99" s="138"/>
      <c r="J99" s="136"/>
      <c r="K99" s="138"/>
      <c r="L99" s="136"/>
      <c r="M99" s="136"/>
      <c r="N99" s="136"/>
      <c r="O99" s="136"/>
      <c r="P99" s="136"/>
      <c r="Q99" s="139"/>
      <c r="R99" s="140"/>
    </row>
    <row r="100" spans="1:30" s="186" customFormat="1" ht="15" customHeight="1" x14ac:dyDescent="0.25">
      <c r="A100" s="185" t="s">
        <v>418</v>
      </c>
      <c r="B100" s="186" t="s">
        <v>419</v>
      </c>
      <c r="C100" s="186" t="s">
        <v>420</v>
      </c>
      <c r="D100" s="186" t="s">
        <v>416</v>
      </c>
      <c r="E100" s="186">
        <v>77701</v>
      </c>
      <c r="F100" s="186" t="s">
        <v>417</v>
      </c>
      <c r="G100" s="186">
        <v>5</v>
      </c>
      <c r="H100" s="186" t="s">
        <v>157</v>
      </c>
      <c r="L100" s="186" t="s">
        <v>162</v>
      </c>
      <c r="M100" s="186">
        <v>52</v>
      </c>
      <c r="N100" s="186">
        <v>53</v>
      </c>
      <c r="O100" s="186">
        <v>105</v>
      </c>
      <c r="P100" s="186" t="s">
        <v>164</v>
      </c>
      <c r="Q100" s="187">
        <v>1480817</v>
      </c>
      <c r="R100" s="188" t="s">
        <v>159</v>
      </c>
      <c r="S100" s="186" t="s">
        <v>421</v>
      </c>
      <c r="T100" s="186" t="s">
        <v>422</v>
      </c>
      <c r="U100" s="186">
        <v>48245011700</v>
      </c>
      <c r="V100" s="186">
        <v>116</v>
      </c>
      <c r="W100" s="186">
        <v>17</v>
      </c>
      <c r="X100" s="186">
        <v>0</v>
      </c>
      <c r="Y100" s="186">
        <v>8</v>
      </c>
      <c r="Z100" s="186">
        <v>0</v>
      </c>
      <c r="AA100" s="186">
        <v>4</v>
      </c>
      <c r="AB100" s="186">
        <v>4</v>
      </c>
      <c r="AC100" s="186">
        <v>149</v>
      </c>
    </row>
    <row r="101" spans="1:30" s="186" customFormat="1" ht="15" customHeight="1" x14ac:dyDescent="0.25">
      <c r="A101" s="185" t="s">
        <v>413</v>
      </c>
      <c r="B101" s="186" t="s">
        <v>414</v>
      </c>
      <c r="C101" s="186" t="s">
        <v>415</v>
      </c>
      <c r="D101" s="186" t="s">
        <v>416</v>
      </c>
      <c r="E101" s="186">
        <v>77708</v>
      </c>
      <c r="F101" s="186" t="s">
        <v>417</v>
      </c>
      <c r="G101" s="186">
        <v>5</v>
      </c>
      <c r="H101" s="186" t="s">
        <v>157</v>
      </c>
      <c r="L101" s="186" t="s">
        <v>162</v>
      </c>
      <c r="M101" s="186">
        <v>72</v>
      </c>
      <c r="N101" s="186">
        <v>10</v>
      </c>
      <c r="O101" s="186">
        <v>82</v>
      </c>
      <c r="P101" s="186" t="s">
        <v>163</v>
      </c>
      <c r="Q101" s="187">
        <v>984000</v>
      </c>
      <c r="R101" s="188"/>
      <c r="S101" s="186" t="s">
        <v>234</v>
      </c>
      <c r="T101" s="186" t="s">
        <v>235</v>
      </c>
      <c r="U101" s="186">
        <v>48245000101</v>
      </c>
      <c r="V101" s="186">
        <v>131</v>
      </c>
      <c r="W101" s="186">
        <v>0</v>
      </c>
      <c r="X101" s="186">
        <v>4</v>
      </c>
      <c r="Y101" s="186">
        <v>0</v>
      </c>
      <c r="Z101" s="186">
        <v>0</v>
      </c>
      <c r="AA101" s="186">
        <v>4</v>
      </c>
      <c r="AB101" s="186">
        <v>0</v>
      </c>
      <c r="AC101" s="186">
        <v>139</v>
      </c>
    </row>
    <row r="102" spans="1:30" s="154" customFormat="1" ht="15" customHeight="1" x14ac:dyDescent="0.25">
      <c r="A102" s="145" t="s">
        <v>22</v>
      </c>
      <c r="B102" s="146"/>
      <c r="C102" s="147">
        <v>999573</v>
      </c>
      <c r="D102" s="189" t="s">
        <v>710</v>
      </c>
      <c r="E102" s="148">
        <v>2</v>
      </c>
      <c r="F102" s="149"/>
      <c r="G102" s="149"/>
      <c r="H102" s="150"/>
      <c r="I102" s="149"/>
      <c r="J102" s="151"/>
      <c r="K102" s="149"/>
      <c r="L102" s="149"/>
      <c r="M102" s="219" t="s">
        <v>18</v>
      </c>
      <c r="N102" s="220"/>
      <c r="O102" s="220"/>
      <c r="P102" s="220"/>
      <c r="Q102" s="152">
        <f>SUM(Q100:Q101)</f>
        <v>2464817</v>
      </c>
      <c r="R102" s="152"/>
      <c r="S102" s="153"/>
      <c r="T102" s="153"/>
      <c r="U102" s="153"/>
      <c r="V102" s="153"/>
      <c r="W102" s="153"/>
      <c r="X102" s="153"/>
      <c r="Y102" s="153"/>
      <c r="Z102" s="153"/>
      <c r="AA102" s="153"/>
      <c r="AB102" s="153"/>
      <c r="AC102" s="153"/>
    </row>
    <row r="103" spans="1:30" s="17" customFormat="1" ht="15" customHeight="1" x14ac:dyDescent="0.25">
      <c r="A103" s="155" t="s">
        <v>32</v>
      </c>
      <c r="B103" s="136"/>
      <c r="C103" s="137"/>
      <c r="D103" s="136"/>
      <c r="E103" s="136"/>
      <c r="F103" s="136"/>
      <c r="G103" s="138"/>
      <c r="H103" s="136"/>
      <c r="I103" s="138"/>
      <c r="J103" s="136"/>
      <c r="K103" s="138"/>
      <c r="L103" s="136"/>
      <c r="M103" s="136"/>
      <c r="N103" s="136"/>
      <c r="O103" s="136"/>
      <c r="P103" s="136"/>
      <c r="Q103" s="139"/>
      <c r="R103" s="140"/>
    </row>
    <row r="104" spans="1:30" s="142" customFormat="1" ht="15" customHeight="1" x14ac:dyDescent="0.25">
      <c r="A104" s="141" t="s">
        <v>423</v>
      </c>
      <c r="B104" s="142" t="s">
        <v>424</v>
      </c>
      <c r="C104" s="142" t="s">
        <v>425</v>
      </c>
      <c r="D104" s="142" t="s">
        <v>426</v>
      </c>
      <c r="E104" s="142">
        <v>77377</v>
      </c>
      <c r="F104" s="142" t="s">
        <v>146</v>
      </c>
      <c r="G104" s="142">
        <v>6</v>
      </c>
      <c r="H104" s="142" t="s">
        <v>158</v>
      </c>
      <c r="K104" s="142" t="s">
        <v>159</v>
      </c>
      <c r="L104" s="142" t="s">
        <v>162</v>
      </c>
      <c r="M104" s="142">
        <v>50</v>
      </c>
      <c r="N104" s="142">
        <v>9</v>
      </c>
      <c r="O104" s="142">
        <v>59</v>
      </c>
      <c r="P104" s="142" t="s">
        <v>164</v>
      </c>
      <c r="Q104" s="143">
        <v>900000</v>
      </c>
      <c r="R104" s="144"/>
      <c r="S104" s="142" t="s">
        <v>427</v>
      </c>
      <c r="T104" s="142" t="s">
        <v>320</v>
      </c>
      <c r="U104" s="142">
        <v>48201555501</v>
      </c>
      <c r="V104" s="142">
        <v>134</v>
      </c>
      <c r="W104" s="142">
        <v>17</v>
      </c>
      <c r="X104" s="142">
        <v>4</v>
      </c>
      <c r="Y104" s="142">
        <v>8</v>
      </c>
      <c r="Z104" s="142">
        <v>0</v>
      </c>
      <c r="AA104" s="142">
        <v>4</v>
      </c>
      <c r="AB104" s="142">
        <v>0</v>
      </c>
      <c r="AC104" s="142">
        <v>167</v>
      </c>
    </row>
    <row r="105" spans="1:30" s="142" customFormat="1" ht="15" customHeight="1" x14ac:dyDescent="0.25">
      <c r="A105" s="141" t="s">
        <v>428</v>
      </c>
      <c r="B105" s="142" t="s">
        <v>429</v>
      </c>
      <c r="C105" s="142" t="s">
        <v>430</v>
      </c>
      <c r="D105" s="142" t="s">
        <v>431</v>
      </c>
      <c r="E105" s="142">
        <v>77515</v>
      </c>
      <c r="F105" s="142" t="s">
        <v>432</v>
      </c>
      <c r="G105" s="142">
        <v>6</v>
      </c>
      <c r="H105" s="142" t="s">
        <v>158</v>
      </c>
      <c r="L105" s="142" t="s">
        <v>162</v>
      </c>
      <c r="M105" s="142">
        <v>42</v>
      </c>
      <c r="N105" s="142">
        <v>6</v>
      </c>
      <c r="O105" s="142">
        <v>48</v>
      </c>
      <c r="P105" s="142" t="s">
        <v>163</v>
      </c>
      <c r="Q105" s="143">
        <v>600000</v>
      </c>
      <c r="R105" s="144"/>
      <c r="S105" s="142" t="s">
        <v>433</v>
      </c>
      <c r="T105" s="142" t="s">
        <v>434</v>
      </c>
      <c r="U105" s="142">
        <v>48039662100</v>
      </c>
      <c r="V105" s="142">
        <v>132</v>
      </c>
      <c r="W105" s="142">
        <v>17</v>
      </c>
      <c r="X105" s="142">
        <v>4</v>
      </c>
      <c r="Y105" s="142">
        <v>0</v>
      </c>
      <c r="Z105" s="142">
        <v>8</v>
      </c>
      <c r="AA105" s="142">
        <v>4</v>
      </c>
      <c r="AB105" s="142">
        <v>0</v>
      </c>
      <c r="AC105" s="142">
        <v>165</v>
      </c>
    </row>
    <row r="106" spans="1:30" s="154" customFormat="1" ht="15" customHeight="1" x14ac:dyDescent="0.25">
      <c r="A106" s="145" t="s">
        <v>22</v>
      </c>
      <c r="B106" s="146"/>
      <c r="C106" s="147">
        <v>600000</v>
      </c>
      <c r="D106" s="189" t="s">
        <v>710</v>
      </c>
      <c r="E106" s="148">
        <v>2</v>
      </c>
      <c r="F106" s="149"/>
      <c r="G106" s="149"/>
      <c r="H106" s="150"/>
      <c r="I106" s="149"/>
      <c r="J106" s="151"/>
      <c r="K106" s="149"/>
      <c r="L106" s="149"/>
      <c r="M106" s="219" t="s">
        <v>18</v>
      </c>
      <c r="N106" s="220"/>
      <c r="O106" s="220"/>
      <c r="P106" s="220"/>
      <c r="Q106" s="152">
        <f>SUM(Q104:Q105)</f>
        <v>1500000</v>
      </c>
      <c r="R106" s="152"/>
      <c r="S106" s="153"/>
      <c r="T106" s="153"/>
      <c r="U106" s="153"/>
      <c r="V106" s="153"/>
      <c r="W106" s="153"/>
      <c r="X106" s="153"/>
      <c r="Y106" s="153"/>
      <c r="Z106" s="153"/>
      <c r="AA106" s="153"/>
      <c r="AB106" s="153"/>
      <c r="AC106" s="153"/>
    </row>
    <row r="107" spans="1:30" s="17" customFormat="1" ht="15" customHeight="1" x14ac:dyDescent="0.25">
      <c r="A107" s="155" t="s">
        <v>33</v>
      </c>
      <c r="B107" s="136"/>
      <c r="C107" s="137"/>
      <c r="D107" s="136"/>
      <c r="E107" s="136"/>
      <c r="F107" s="136"/>
      <c r="G107" s="138"/>
      <c r="H107" s="136"/>
      <c r="I107" s="138"/>
      <c r="J107" s="136"/>
      <c r="K107" s="138"/>
      <c r="L107" s="136"/>
      <c r="M107" s="136"/>
      <c r="N107" s="136"/>
      <c r="O107" s="136"/>
      <c r="P107" s="136"/>
      <c r="Q107" s="139"/>
      <c r="R107" s="140"/>
    </row>
    <row r="108" spans="1:30" s="186" customFormat="1" ht="15" customHeight="1" x14ac:dyDescent="0.25">
      <c r="A108" s="185" t="s">
        <v>479</v>
      </c>
      <c r="B108" s="186" t="s">
        <v>480</v>
      </c>
      <c r="C108" s="186" t="s">
        <v>481</v>
      </c>
      <c r="D108" s="186" t="s">
        <v>129</v>
      </c>
      <c r="E108" s="186">
        <v>77057</v>
      </c>
      <c r="F108" s="186" t="s">
        <v>146</v>
      </c>
      <c r="G108" s="186">
        <v>6</v>
      </c>
      <c r="H108" s="186" t="s">
        <v>157</v>
      </c>
      <c r="K108" s="186" t="s">
        <v>159</v>
      </c>
      <c r="L108" s="186" t="s">
        <v>162</v>
      </c>
      <c r="M108" s="186">
        <v>82</v>
      </c>
      <c r="N108" s="186">
        <v>3</v>
      </c>
      <c r="O108" s="186">
        <v>85</v>
      </c>
      <c r="P108" s="186" t="s">
        <v>164</v>
      </c>
      <c r="Q108" s="187">
        <v>1500000</v>
      </c>
      <c r="R108" s="188"/>
      <c r="S108" s="186" t="s">
        <v>482</v>
      </c>
      <c r="T108" s="186" t="s">
        <v>483</v>
      </c>
      <c r="U108" s="186">
        <v>48201432001</v>
      </c>
      <c r="V108" s="186">
        <v>131</v>
      </c>
      <c r="W108" s="186">
        <v>17</v>
      </c>
      <c r="X108" s="186">
        <v>4</v>
      </c>
      <c r="Y108" s="186">
        <v>8</v>
      </c>
      <c r="Z108" s="186">
        <v>8</v>
      </c>
      <c r="AA108" s="186">
        <v>4</v>
      </c>
      <c r="AB108" s="186">
        <v>7</v>
      </c>
      <c r="AC108" s="186">
        <v>179</v>
      </c>
    </row>
    <row r="109" spans="1:30" s="194" customFormat="1" ht="15" customHeight="1" x14ac:dyDescent="0.25">
      <c r="A109" s="194" t="s">
        <v>453</v>
      </c>
      <c r="B109" s="194" t="s">
        <v>454</v>
      </c>
      <c r="C109" s="194" t="s">
        <v>455</v>
      </c>
      <c r="D109" s="194" t="s">
        <v>129</v>
      </c>
      <c r="E109" s="194">
        <v>77008</v>
      </c>
      <c r="F109" s="194" t="s">
        <v>146</v>
      </c>
      <c r="G109" s="194">
        <v>6</v>
      </c>
      <c r="H109" s="194" t="s">
        <v>157</v>
      </c>
      <c r="L109" s="194" t="s">
        <v>162</v>
      </c>
      <c r="M109" s="194">
        <v>93</v>
      </c>
      <c r="N109" s="194">
        <v>24</v>
      </c>
      <c r="O109" s="194">
        <v>117</v>
      </c>
      <c r="P109" s="194" t="s">
        <v>164</v>
      </c>
      <c r="Q109" s="197">
        <v>1500000</v>
      </c>
      <c r="R109" s="198"/>
      <c r="S109" s="194" t="s">
        <v>456</v>
      </c>
      <c r="T109" s="194" t="s">
        <v>457</v>
      </c>
      <c r="U109" s="194">
        <v>48201511001</v>
      </c>
      <c r="V109" s="194">
        <v>138</v>
      </c>
      <c r="W109" s="194">
        <v>17</v>
      </c>
      <c r="X109" s="194">
        <v>4</v>
      </c>
      <c r="Y109" s="194">
        <v>8</v>
      </c>
      <c r="Z109" s="194">
        <v>8</v>
      </c>
      <c r="AA109" s="194">
        <v>4</v>
      </c>
      <c r="AB109" s="194">
        <v>0</v>
      </c>
      <c r="AC109" s="194">
        <v>179</v>
      </c>
    </row>
    <row r="110" spans="1:30" s="186" customFormat="1" ht="15" customHeight="1" x14ac:dyDescent="0.25">
      <c r="A110" s="186" t="s">
        <v>498</v>
      </c>
      <c r="B110" s="186" t="s">
        <v>499</v>
      </c>
      <c r="C110" s="186" t="s">
        <v>500</v>
      </c>
      <c r="D110" s="186" t="s">
        <v>129</v>
      </c>
      <c r="E110" s="186">
        <v>77072</v>
      </c>
      <c r="F110" s="186" t="s">
        <v>146</v>
      </c>
      <c r="G110" s="186">
        <v>6</v>
      </c>
      <c r="H110" s="186" t="s">
        <v>157</v>
      </c>
      <c r="L110" s="186" t="s">
        <v>162</v>
      </c>
      <c r="M110" s="186">
        <v>79</v>
      </c>
      <c r="N110" s="186">
        <v>41</v>
      </c>
      <c r="O110" s="186">
        <v>120</v>
      </c>
      <c r="P110" s="186" t="s">
        <v>163</v>
      </c>
      <c r="Q110" s="187">
        <v>1500000</v>
      </c>
      <c r="R110" s="188"/>
      <c r="S110" s="186" t="s">
        <v>438</v>
      </c>
      <c r="T110" s="186" t="s">
        <v>439</v>
      </c>
      <c r="U110" s="186">
        <v>48201452300</v>
      </c>
      <c r="V110" s="186">
        <v>131</v>
      </c>
      <c r="W110" s="186">
        <v>17</v>
      </c>
      <c r="X110" s="186">
        <v>8</v>
      </c>
      <c r="Y110" s="186">
        <v>0</v>
      </c>
      <c r="Z110" s="186">
        <v>8</v>
      </c>
      <c r="AA110" s="186">
        <v>4</v>
      </c>
      <c r="AB110" s="186">
        <v>7</v>
      </c>
      <c r="AC110" s="186">
        <v>175</v>
      </c>
    </row>
    <row r="111" spans="1:30" s="186" customFormat="1" ht="15" customHeight="1" x14ac:dyDescent="0.25">
      <c r="A111" s="185" t="s">
        <v>435</v>
      </c>
      <c r="B111" s="186" t="s">
        <v>436</v>
      </c>
      <c r="C111" s="186" t="s">
        <v>437</v>
      </c>
      <c r="D111" s="186" t="s">
        <v>129</v>
      </c>
      <c r="E111" s="186">
        <v>77043</v>
      </c>
      <c r="F111" s="186" t="s">
        <v>146</v>
      </c>
      <c r="G111" s="186">
        <v>6</v>
      </c>
      <c r="H111" s="186" t="s">
        <v>157</v>
      </c>
      <c r="L111" s="186" t="s">
        <v>162</v>
      </c>
      <c r="M111" s="186">
        <v>83</v>
      </c>
      <c r="N111" s="186">
        <v>37</v>
      </c>
      <c r="O111" s="186">
        <v>120</v>
      </c>
      <c r="P111" s="186" t="s">
        <v>164</v>
      </c>
      <c r="Q111" s="187">
        <v>1500000</v>
      </c>
      <c r="R111" s="188"/>
      <c r="S111" s="186" t="s">
        <v>438</v>
      </c>
      <c r="T111" s="186" t="s">
        <v>439</v>
      </c>
      <c r="U111" s="186">
        <v>48201522401</v>
      </c>
      <c r="V111" s="186">
        <v>139</v>
      </c>
      <c r="W111" s="186">
        <v>17</v>
      </c>
      <c r="X111" s="186">
        <v>4</v>
      </c>
      <c r="Y111" s="186">
        <v>8</v>
      </c>
      <c r="Z111" s="186">
        <v>0</v>
      </c>
      <c r="AA111" s="186">
        <v>4</v>
      </c>
      <c r="AB111" s="186">
        <v>0</v>
      </c>
      <c r="AC111" s="186">
        <v>172</v>
      </c>
    </row>
    <row r="112" spans="1:30" s="186" customFormat="1" ht="15" customHeight="1" x14ac:dyDescent="0.25">
      <c r="A112" s="185" t="s">
        <v>445</v>
      </c>
      <c r="B112" s="186" t="s">
        <v>446</v>
      </c>
      <c r="C112" s="186" t="s">
        <v>447</v>
      </c>
      <c r="D112" s="186" t="s">
        <v>129</v>
      </c>
      <c r="E112" s="186">
        <v>77082</v>
      </c>
      <c r="F112" s="186" t="s">
        <v>146</v>
      </c>
      <c r="G112" s="186">
        <v>6</v>
      </c>
      <c r="H112" s="186" t="s">
        <v>157</v>
      </c>
      <c r="L112" s="186" t="s">
        <v>162</v>
      </c>
      <c r="M112" s="186">
        <v>79</v>
      </c>
      <c r="N112" s="186">
        <v>11</v>
      </c>
      <c r="O112" s="186">
        <v>90</v>
      </c>
      <c r="P112" s="186" t="s">
        <v>164</v>
      </c>
      <c r="Q112" s="187">
        <v>1500000</v>
      </c>
      <c r="R112" s="188"/>
      <c r="S112" s="186" t="s">
        <v>438</v>
      </c>
      <c r="T112" s="186" t="s">
        <v>439</v>
      </c>
      <c r="U112" s="186">
        <v>48201452100</v>
      </c>
      <c r="V112" s="186">
        <v>138</v>
      </c>
      <c r="W112" s="186">
        <v>17</v>
      </c>
      <c r="X112" s="186">
        <v>4</v>
      </c>
      <c r="Y112" s="186">
        <v>0</v>
      </c>
      <c r="Z112" s="186">
        <v>8</v>
      </c>
      <c r="AA112" s="186">
        <v>4</v>
      </c>
      <c r="AB112" s="186">
        <v>0</v>
      </c>
      <c r="AC112" s="186">
        <v>171</v>
      </c>
      <c r="AD112" s="191"/>
    </row>
    <row r="113" spans="1:30" s="200" customFormat="1" ht="15" customHeight="1" x14ac:dyDescent="0.25">
      <c r="A113" s="199" t="s">
        <v>440</v>
      </c>
      <c r="B113" s="200" t="s">
        <v>441</v>
      </c>
      <c r="C113" s="200" t="s">
        <v>442</v>
      </c>
      <c r="D113" s="200" t="s">
        <v>129</v>
      </c>
      <c r="E113" s="200">
        <v>77058</v>
      </c>
      <c r="F113" s="200" t="s">
        <v>146</v>
      </c>
      <c r="G113" s="200">
        <v>6</v>
      </c>
      <c r="H113" s="200" t="s">
        <v>157</v>
      </c>
      <c r="L113" s="200" t="s">
        <v>162</v>
      </c>
      <c r="M113" s="200">
        <v>88</v>
      </c>
      <c r="N113" s="200">
        <v>60</v>
      </c>
      <c r="O113" s="200">
        <v>148</v>
      </c>
      <c r="P113" s="200" t="s">
        <v>164</v>
      </c>
      <c r="Q113" s="201">
        <v>1500000</v>
      </c>
      <c r="R113" s="202"/>
      <c r="S113" s="200" t="s">
        <v>443</v>
      </c>
      <c r="T113" s="200" t="s">
        <v>444</v>
      </c>
      <c r="U113" s="200">
        <v>48201341100</v>
      </c>
      <c r="V113" s="200">
        <v>138</v>
      </c>
      <c r="W113" s="200">
        <v>17</v>
      </c>
      <c r="X113" s="200">
        <v>4</v>
      </c>
      <c r="Y113" s="200">
        <v>0</v>
      </c>
      <c r="Z113" s="200">
        <v>8</v>
      </c>
      <c r="AA113" s="200">
        <v>4</v>
      </c>
      <c r="AB113" s="200">
        <v>0</v>
      </c>
      <c r="AC113" s="200">
        <v>171</v>
      </c>
      <c r="AD113" s="203" t="s">
        <v>728</v>
      </c>
    </row>
    <row r="114" spans="1:30" s="186" customFormat="1" ht="15" customHeight="1" x14ac:dyDescent="0.25">
      <c r="A114" s="185" t="s">
        <v>448</v>
      </c>
      <c r="B114" s="186" t="s">
        <v>449</v>
      </c>
      <c r="C114" s="186" t="s">
        <v>450</v>
      </c>
      <c r="D114" s="186" t="s">
        <v>129</v>
      </c>
      <c r="E114" s="186">
        <v>77057</v>
      </c>
      <c r="F114" s="186" t="s">
        <v>146</v>
      </c>
      <c r="G114" s="186">
        <v>6</v>
      </c>
      <c r="H114" s="186" t="s">
        <v>157</v>
      </c>
      <c r="L114" s="186" t="s">
        <v>162</v>
      </c>
      <c r="M114" s="186">
        <v>90</v>
      </c>
      <c r="N114" s="186">
        <v>10</v>
      </c>
      <c r="O114" s="186">
        <v>100</v>
      </c>
      <c r="P114" s="186" t="s">
        <v>163</v>
      </c>
      <c r="Q114" s="187">
        <v>1500000</v>
      </c>
      <c r="R114" s="188"/>
      <c r="S114" s="186" t="s">
        <v>451</v>
      </c>
      <c r="T114" s="186" t="s">
        <v>452</v>
      </c>
      <c r="U114" s="186">
        <v>48201432702</v>
      </c>
      <c r="V114" s="186">
        <v>138</v>
      </c>
      <c r="W114" s="186">
        <v>17</v>
      </c>
      <c r="X114" s="186">
        <v>4</v>
      </c>
      <c r="Y114" s="186">
        <v>8</v>
      </c>
      <c r="Z114" s="186">
        <v>0</v>
      </c>
      <c r="AA114" s="186">
        <v>4</v>
      </c>
      <c r="AB114" s="186">
        <v>0</v>
      </c>
      <c r="AC114" s="186">
        <v>171</v>
      </c>
    </row>
    <row r="115" spans="1:30" s="186" customFormat="1" ht="15" customHeight="1" x14ac:dyDescent="0.25">
      <c r="A115" s="185" t="s">
        <v>488</v>
      </c>
      <c r="B115" s="186" t="s">
        <v>489</v>
      </c>
      <c r="C115" s="186" t="s">
        <v>490</v>
      </c>
      <c r="D115" s="186" t="s">
        <v>129</v>
      </c>
      <c r="E115" s="186">
        <v>77004</v>
      </c>
      <c r="F115" s="186" t="s">
        <v>146</v>
      </c>
      <c r="G115" s="186">
        <v>6</v>
      </c>
      <c r="H115" s="186" t="s">
        <v>157</v>
      </c>
      <c r="L115" s="186" t="s">
        <v>162</v>
      </c>
      <c r="M115" s="186">
        <v>74</v>
      </c>
      <c r="N115" s="186">
        <v>2</v>
      </c>
      <c r="O115" s="186">
        <v>76</v>
      </c>
      <c r="P115" s="186" t="s">
        <v>163</v>
      </c>
      <c r="Q115" s="187">
        <v>1500000</v>
      </c>
      <c r="R115" s="188"/>
      <c r="S115" s="186" t="s">
        <v>491</v>
      </c>
      <c r="T115" s="186" t="s">
        <v>492</v>
      </c>
      <c r="U115" s="186">
        <v>48201312400</v>
      </c>
      <c r="V115" s="186">
        <v>131</v>
      </c>
      <c r="W115" s="186">
        <v>17</v>
      </c>
      <c r="X115" s="186">
        <v>4</v>
      </c>
      <c r="Y115" s="186">
        <v>8</v>
      </c>
      <c r="Z115" s="186">
        <v>0</v>
      </c>
      <c r="AA115" s="186">
        <v>4</v>
      </c>
      <c r="AB115" s="186">
        <v>7</v>
      </c>
      <c r="AC115" s="186">
        <v>171</v>
      </c>
    </row>
    <row r="116" spans="1:30" s="200" customFormat="1" ht="15" customHeight="1" x14ac:dyDescent="0.25">
      <c r="A116" s="200" t="s">
        <v>493</v>
      </c>
      <c r="B116" s="200" t="s">
        <v>494</v>
      </c>
      <c r="C116" s="200" t="s">
        <v>495</v>
      </c>
      <c r="D116" s="200" t="s">
        <v>496</v>
      </c>
      <c r="E116" s="200">
        <v>77301</v>
      </c>
      <c r="F116" s="200" t="s">
        <v>497</v>
      </c>
      <c r="G116" s="200">
        <v>6</v>
      </c>
      <c r="H116" s="200" t="s">
        <v>157</v>
      </c>
      <c r="L116" s="200" t="s">
        <v>162</v>
      </c>
      <c r="M116" s="200">
        <v>48</v>
      </c>
      <c r="N116" s="200">
        <v>0</v>
      </c>
      <c r="O116" s="200">
        <v>48</v>
      </c>
      <c r="P116" s="200" t="s">
        <v>164</v>
      </c>
      <c r="Q116" s="201">
        <v>877082</v>
      </c>
      <c r="R116" s="202"/>
      <c r="S116" s="200" t="s">
        <v>244</v>
      </c>
      <c r="T116" s="200" t="s">
        <v>166</v>
      </c>
      <c r="U116" s="200">
        <v>48339693101</v>
      </c>
      <c r="V116" s="200">
        <v>131</v>
      </c>
      <c r="W116" s="200">
        <v>17</v>
      </c>
      <c r="X116" s="200">
        <v>4</v>
      </c>
      <c r="Y116" s="200">
        <v>0</v>
      </c>
      <c r="Z116" s="200">
        <v>8</v>
      </c>
      <c r="AA116" s="200">
        <v>4</v>
      </c>
      <c r="AB116" s="200">
        <v>7</v>
      </c>
      <c r="AC116" s="200">
        <v>171</v>
      </c>
      <c r="AD116" s="203" t="s">
        <v>728</v>
      </c>
    </row>
    <row r="117" spans="1:30" s="186" customFormat="1" ht="15" customHeight="1" x14ac:dyDescent="0.25">
      <c r="A117" s="186" t="s">
        <v>458</v>
      </c>
      <c r="B117" s="186" t="s">
        <v>459</v>
      </c>
      <c r="C117" s="186" t="s">
        <v>460</v>
      </c>
      <c r="D117" s="186" t="s">
        <v>129</v>
      </c>
      <c r="E117" s="186">
        <v>77070</v>
      </c>
      <c r="F117" s="186" t="s">
        <v>146</v>
      </c>
      <c r="G117" s="186">
        <v>6</v>
      </c>
      <c r="H117" s="186" t="s">
        <v>157</v>
      </c>
      <c r="L117" s="186" t="s">
        <v>162</v>
      </c>
      <c r="M117" s="186">
        <v>83</v>
      </c>
      <c r="N117" s="186">
        <v>14</v>
      </c>
      <c r="O117" s="186">
        <v>97</v>
      </c>
      <c r="P117" s="186" t="s">
        <v>163</v>
      </c>
      <c r="Q117" s="187">
        <v>1500000</v>
      </c>
      <c r="R117" s="188"/>
      <c r="S117" s="186" t="s">
        <v>278</v>
      </c>
      <c r="T117" s="186" t="s">
        <v>279</v>
      </c>
      <c r="U117" s="186">
        <v>48201552700</v>
      </c>
      <c r="V117" s="186">
        <v>137</v>
      </c>
      <c r="W117" s="186">
        <v>17</v>
      </c>
      <c r="X117" s="186">
        <v>4</v>
      </c>
      <c r="Y117" s="186">
        <v>0</v>
      </c>
      <c r="Z117" s="186">
        <v>8</v>
      </c>
      <c r="AA117" s="186">
        <v>4</v>
      </c>
      <c r="AB117" s="186">
        <v>0</v>
      </c>
      <c r="AC117" s="186">
        <v>170</v>
      </c>
    </row>
    <row r="118" spans="1:30" s="204" customFormat="1" ht="15" customHeight="1" x14ac:dyDescent="0.25">
      <c r="A118" s="204" t="s">
        <v>461</v>
      </c>
      <c r="B118" s="204" t="s">
        <v>462</v>
      </c>
      <c r="C118" s="204" t="s">
        <v>463</v>
      </c>
      <c r="D118" s="204" t="s">
        <v>129</v>
      </c>
      <c r="E118" s="204">
        <v>77003</v>
      </c>
      <c r="F118" s="204" t="s">
        <v>146</v>
      </c>
      <c r="G118" s="204">
        <v>6</v>
      </c>
      <c r="H118" s="204" t="s">
        <v>157</v>
      </c>
      <c r="K118" s="204" t="s">
        <v>159</v>
      </c>
      <c r="L118" s="204" t="s">
        <v>162</v>
      </c>
      <c r="M118" s="204">
        <v>112</v>
      </c>
      <c r="N118" s="204">
        <v>0</v>
      </c>
      <c r="O118" s="204">
        <v>112</v>
      </c>
      <c r="P118" s="204" t="s">
        <v>164</v>
      </c>
      <c r="Q118" s="205">
        <v>1500000</v>
      </c>
      <c r="R118" s="206"/>
      <c r="S118" s="204" t="s">
        <v>464</v>
      </c>
      <c r="T118" s="204" t="s">
        <v>465</v>
      </c>
      <c r="U118" s="204">
        <v>48201310200</v>
      </c>
      <c r="V118" s="204">
        <v>137</v>
      </c>
      <c r="W118" s="204">
        <v>17</v>
      </c>
      <c r="X118" s="204">
        <v>4</v>
      </c>
      <c r="Y118" s="204">
        <v>0</v>
      </c>
      <c r="Z118" s="204">
        <v>8</v>
      </c>
      <c r="AA118" s="204">
        <v>4</v>
      </c>
      <c r="AB118" s="204">
        <v>0</v>
      </c>
      <c r="AC118" s="204">
        <v>170</v>
      </c>
      <c r="AD118" s="204" t="s">
        <v>728</v>
      </c>
    </row>
    <row r="119" spans="1:30" s="186" customFormat="1" ht="15" customHeight="1" x14ac:dyDescent="0.25">
      <c r="A119" s="186" t="s">
        <v>466</v>
      </c>
      <c r="B119" s="186" t="s">
        <v>467</v>
      </c>
      <c r="C119" s="186" t="s">
        <v>468</v>
      </c>
      <c r="D119" s="186" t="s">
        <v>129</v>
      </c>
      <c r="E119" s="186">
        <v>77018</v>
      </c>
      <c r="F119" s="186" t="s">
        <v>146</v>
      </c>
      <c r="G119" s="186">
        <v>6</v>
      </c>
      <c r="H119" s="186" t="s">
        <v>157</v>
      </c>
      <c r="L119" s="186" t="s">
        <v>162</v>
      </c>
      <c r="M119" s="186">
        <v>54</v>
      </c>
      <c r="N119" s="186">
        <v>6</v>
      </c>
      <c r="O119" s="186">
        <v>60</v>
      </c>
      <c r="P119" s="186" t="s">
        <v>163</v>
      </c>
      <c r="Q119" s="187">
        <v>1022258</v>
      </c>
      <c r="R119" s="188"/>
      <c r="S119" s="186" t="s">
        <v>469</v>
      </c>
      <c r="T119" s="186" t="s">
        <v>166</v>
      </c>
      <c r="U119" s="186">
        <v>48201531000</v>
      </c>
      <c r="V119" s="186">
        <v>137</v>
      </c>
      <c r="W119" s="186">
        <v>17</v>
      </c>
      <c r="X119" s="186">
        <v>4</v>
      </c>
      <c r="Y119" s="186">
        <v>0</v>
      </c>
      <c r="Z119" s="186">
        <v>8</v>
      </c>
      <c r="AA119" s="186">
        <v>4</v>
      </c>
      <c r="AB119" s="186">
        <v>0</v>
      </c>
      <c r="AC119" s="186">
        <v>170</v>
      </c>
    </row>
    <row r="120" spans="1:30" s="186" customFormat="1" ht="15" customHeight="1" x14ac:dyDescent="0.25">
      <c r="A120" s="186" t="s">
        <v>501</v>
      </c>
      <c r="B120" s="186" t="s">
        <v>502</v>
      </c>
      <c r="C120" s="186" t="s">
        <v>503</v>
      </c>
      <c r="D120" s="186" t="s">
        <v>129</v>
      </c>
      <c r="E120" s="186">
        <v>77023</v>
      </c>
      <c r="F120" s="186" t="s">
        <v>146</v>
      </c>
      <c r="G120" s="186">
        <v>6</v>
      </c>
      <c r="H120" s="186" t="s">
        <v>157</v>
      </c>
      <c r="L120" s="186" t="s">
        <v>162</v>
      </c>
      <c r="M120" s="186">
        <v>109</v>
      </c>
      <c r="N120" s="186">
        <v>21</v>
      </c>
      <c r="O120" s="186">
        <v>130</v>
      </c>
      <c r="P120" s="186" t="s">
        <v>163</v>
      </c>
      <c r="Q120" s="187">
        <v>1500000</v>
      </c>
      <c r="R120" s="188"/>
      <c r="S120" s="186" t="s">
        <v>504</v>
      </c>
      <c r="T120" s="186" t="s">
        <v>505</v>
      </c>
      <c r="U120" s="186">
        <v>48201311800</v>
      </c>
      <c r="V120" s="186">
        <v>130</v>
      </c>
      <c r="W120" s="186">
        <v>17</v>
      </c>
      <c r="X120" s="186">
        <v>4</v>
      </c>
      <c r="Y120" s="186">
        <v>8</v>
      </c>
      <c r="Z120" s="186">
        <v>0</v>
      </c>
      <c r="AA120" s="186">
        <v>4</v>
      </c>
      <c r="AB120" s="186">
        <v>7</v>
      </c>
      <c r="AC120" s="186">
        <v>170</v>
      </c>
    </row>
    <row r="121" spans="1:30" s="204" customFormat="1" ht="15" customHeight="1" x14ac:dyDescent="0.25">
      <c r="A121" s="204" t="s">
        <v>470</v>
      </c>
      <c r="B121" s="204" t="s">
        <v>471</v>
      </c>
      <c r="C121" s="204" t="s">
        <v>472</v>
      </c>
      <c r="D121" s="204" t="s">
        <v>129</v>
      </c>
      <c r="E121" s="204">
        <v>77040</v>
      </c>
      <c r="F121" s="204" t="s">
        <v>146</v>
      </c>
      <c r="G121" s="204">
        <v>6</v>
      </c>
      <c r="H121" s="204" t="s">
        <v>157</v>
      </c>
      <c r="L121" s="204" t="s">
        <v>162</v>
      </c>
      <c r="M121" s="204">
        <v>86</v>
      </c>
      <c r="N121" s="204">
        <v>22</v>
      </c>
      <c r="O121" s="204">
        <v>108</v>
      </c>
      <c r="P121" s="204" t="s">
        <v>164</v>
      </c>
      <c r="Q121" s="205">
        <v>1477650.8060639999</v>
      </c>
      <c r="R121" s="206"/>
      <c r="S121" s="204" t="s">
        <v>473</v>
      </c>
      <c r="T121" s="204" t="s">
        <v>474</v>
      </c>
      <c r="U121" s="204">
        <v>48201534203</v>
      </c>
      <c r="V121" s="204">
        <v>136</v>
      </c>
      <c r="W121" s="204">
        <v>17</v>
      </c>
      <c r="X121" s="204">
        <v>4</v>
      </c>
      <c r="Y121" s="204">
        <v>8</v>
      </c>
      <c r="Z121" s="204">
        <v>0</v>
      </c>
      <c r="AA121" s="204">
        <v>4</v>
      </c>
      <c r="AB121" s="204">
        <v>0</v>
      </c>
      <c r="AC121" s="204">
        <v>169</v>
      </c>
      <c r="AD121" s="204" t="s">
        <v>728</v>
      </c>
    </row>
    <row r="122" spans="1:30" s="186" customFormat="1" ht="15" customHeight="1" x14ac:dyDescent="0.25">
      <c r="A122" s="185" t="s">
        <v>511</v>
      </c>
      <c r="B122" s="186" t="s">
        <v>512</v>
      </c>
      <c r="C122" s="186" t="s">
        <v>513</v>
      </c>
      <c r="D122" s="186" t="s">
        <v>129</v>
      </c>
      <c r="E122" s="186">
        <v>77033</v>
      </c>
      <c r="F122" s="186" t="s">
        <v>146</v>
      </c>
      <c r="G122" s="186">
        <v>6</v>
      </c>
      <c r="H122" s="186" t="s">
        <v>157</v>
      </c>
      <c r="K122" s="186" t="s">
        <v>159</v>
      </c>
      <c r="L122" s="142" t="s">
        <v>162</v>
      </c>
      <c r="M122" s="186">
        <v>72</v>
      </c>
      <c r="N122" s="186">
        <v>0</v>
      </c>
      <c r="O122" s="186">
        <v>72</v>
      </c>
      <c r="P122" s="186" t="s">
        <v>356</v>
      </c>
      <c r="Q122" s="187">
        <v>1059720</v>
      </c>
      <c r="R122" s="211" t="s">
        <v>159</v>
      </c>
      <c r="S122" s="186" t="s">
        <v>514</v>
      </c>
      <c r="T122" s="186" t="s">
        <v>515</v>
      </c>
      <c r="U122" s="186">
        <v>48201332100</v>
      </c>
      <c r="V122" s="186">
        <v>130</v>
      </c>
      <c r="W122" s="186">
        <v>17</v>
      </c>
      <c r="X122" s="186">
        <v>8</v>
      </c>
      <c r="Y122" s="186">
        <v>8</v>
      </c>
      <c r="Z122" s="186">
        <v>0</v>
      </c>
      <c r="AA122" s="186">
        <v>0</v>
      </c>
      <c r="AB122" s="186">
        <v>6</v>
      </c>
      <c r="AC122" s="142">
        <v>169</v>
      </c>
    </row>
    <row r="123" spans="1:30" s="186" customFormat="1" ht="15" customHeight="1" x14ac:dyDescent="0.25">
      <c r="A123" s="186" t="s">
        <v>506</v>
      </c>
      <c r="B123" s="186" t="s">
        <v>507</v>
      </c>
      <c r="C123" s="186" t="s">
        <v>508</v>
      </c>
      <c r="D123" s="186" t="s">
        <v>129</v>
      </c>
      <c r="E123" s="186">
        <v>77087</v>
      </c>
      <c r="F123" s="186" t="s">
        <v>146</v>
      </c>
      <c r="G123" s="186">
        <v>6</v>
      </c>
      <c r="H123" s="186" t="s">
        <v>157</v>
      </c>
      <c r="L123" s="186" t="s">
        <v>162</v>
      </c>
      <c r="M123" s="186">
        <v>62</v>
      </c>
      <c r="N123" s="186">
        <v>7</v>
      </c>
      <c r="O123" s="186">
        <v>69</v>
      </c>
      <c r="P123" s="186" t="s">
        <v>163</v>
      </c>
      <c r="Q123" s="187">
        <v>1500000</v>
      </c>
      <c r="R123" s="188"/>
      <c r="S123" s="186" t="s">
        <v>509</v>
      </c>
      <c r="T123" s="186" t="s">
        <v>510</v>
      </c>
      <c r="U123" s="186">
        <v>48201332900</v>
      </c>
      <c r="V123" s="186">
        <v>128</v>
      </c>
      <c r="W123" s="186">
        <v>17</v>
      </c>
      <c r="X123" s="186">
        <v>4</v>
      </c>
      <c r="Y123" s="186">
        <v>0</v>
      </c>
      <c r="Z123" s="186">
        <v>8</v>
      </c>
      <c r="AA123" s="186">
        <v>4</v>
      </c>
      <c r="AB123" s="186">
        <v>7</v>
      </c>
      <c r="AC123" s="186">
        <v>168</v>
      </c>
    </row>
    <row r="124" spans="1:30" s="186" customFormat="1" ht="15" customHeight="1" x14ac:dyDescent="0.25">
      <c r="A124" s="185" t="s">
        <v>475</v>
      </c>
      <c r="B124" s="186" t="s">
        <v>476</v>
      </c>
      <c r="C124" s="186" t="s">
        <v>477</v>
      </c>
      <c r="D124" s="186" t="s">
        <v>129</v>
      </c>
      <c r="E124" s="186">
        <v>77079</v>
      </c>
      <c r="F124" s="186" t="s">
        <v>146</v>
      </c>
      <c r="G124" s="186">
        <v>6</v>
      </c>
      <c r="H124" s="186" t="s">
        <v>157</v>
      </c>
      <c r="L124" s="186" t="s">
        <v>162</v>
      </c>
      <c r="M124" s="186">
        <v>85</v>
      </c>
      <c r="N124" s="186">
        <v>16</v>
      </c>
      <c r="O124" s="186">
        <v>101</v>
      </c>
      <c r="P124" s="186" t="s">
        <v>163</v>
      </c>
      <c r="Q124" s="187">
        <v>1500000</v>
      </c>
      <c r="R124" s="188"/>
      <c r="S124" s="186" t="s">
        <v>478</v>
      </c>
      <c r="T124" s="186" t="s">
        <v>223</v>
      </c>
      <c r="U124" s="186">
        <v>48201454400</v>
      </c>
      <c r="V124" s="186">
        <v>135</v>
      </c>
      <c r="W124" s="186">
        <v>17</v>
      </c>
      <c r="X124" s="186">
        <v>4</v>
      </c>
      <c r="Y124" s="186">
        <v>0</v>
      </c>
      <c r="Z124" s="186">
        <v>8</v>
      </c>
      <c r="AA124" s="186">
        <v>4</v>
      </c>
      <c r="AB124" s="186">
        <v>0</v>
      </c>
      <c r="AC124" s="186">
        <v>168</v>
      </c>
    </row>
    <row r="125" spans="1:30" s="204" customFormat="1" ht="15" customHeight="1" x14ac:dyDescent="0.25">
      <c r="A125" s="204" t="s">
        <v>484</v>
      </c>
      <c r="B125" s="204" t="s">
        <v>485</v>
      </c>
      <c r="C125" s="204" t="s">
        <v>486</v>
      </c>
      <c r="D125" s="204" t="s">
        <v>129</v>
      </c>
      <c r="E125" s="204">
        <v>77009</v>
      </c>
      <c r="F125" s="204" t="s">
        <v>146</v>
      </c>
      <c r="G125" s="204">
        <v>6</v>
      </c>
      <c r="H125" s="204" t="s">
        <v>157</v>
      </c>
      <c r="K125" s="204" t="s">
        <v>159</v>
      </c>
      <c r="L125" s="204" t="s">
        <v>162</v>
      </c>
      <c r="M125" s="204">
        <v>82</v>
      </c>
      <c r="N125" s="204">
        <v>4</v>
      </c>
      <c r="O125" s="204">
        <v>86</v>
      </c>
      <c r="P125" s="204" t="s">
        <v>163</v>
      </c>
      <c r="Q125" s="205">
        <v>1500000</v>
      </c>
      <c r="R125" s="206"/>
      <c r="S125" s="204" t="s">
        <v>487</v>
      </c>
      <c r="T125" s="204" t="s">
        <v>320</v>
      </c>
      <c r="U125" s="204">
        <v>48201210800</v>
      </c>
      <c r="V125" s="204">
        <v>131</v>
      </c>
      <c r="W125" s="204" t="s">
        <v>725</v>
      </c>
    </row>
    <row r="126" spans="1:30" s="154" customFormat="1" ht="15" customHeight="1" x14ac:dyDescent="0.25">
      <c r="A126" s="145" t="s">
        <v>22</v>
      </c>
      <c r="B126" s="146"/>
      <c r="C126" s="147">
        <v>15519200</v>
      </c>
      <c r="D126" s="189" t="s">
        <v>710</v>
      </c>
      <c r="E126" s="207">
        <f>COUNTA(A108:A124)</f>
        <v>17</v>
      </c>
      <c r="F126" s="149"/>
      <c r="G126" s="149"/>
      <c r="H126" s="150"/>
      <c r="I126" s="149"/>
      <c r="J126" s="151"/>
      <c r="K126" s="149"/>
      <c r="L126" s="149"/>
      <c r="M126" s="219" t="s">
        <v>18</v>
      </c>
      <c r="N126" s="220"/>
      <c r="O126" s="220"/>
      <c r="P126" s="220"/>
      <c r="Q126" s="152">
        <f>SUM(Q108:Q125)</f>
        <v>25436710.806063998</v>
      </c>
      <c r="R126" s="152"/>
      <c r="S126" s="153"/>
      <c r="T126" s="153"/>
      <c r="U126" s="153"/>
      <c r="V126" s="153"/>
      <c r="W126" s="153"/>
      <c r="X126" s="153"/>
      <c r="Y126" s="153"/>
      <c r="Z126" s="153"/>
      <c r="AA126" s="153"/>
      <c r="AB126" s="153"/>
      <c r="AC126" s="153"/>
    </row>
    <row r="127" spans="1:30" s="163" customFormat="1" ht="15" customHeight="1" x14ac:dyDescent="0.25">
      <c r="A127" s="158"/>
      <c r="B127" s="148" t="s">
        <v>55</v>
      </c>
      <c r="C127" s="208">
        <f>C126*0.4235</f>
        <v>6572381.2000000002</v>
      </c>
      <c r="D127" s="159"/>
      <c r="E127" s="159"/>
      <c r="F127" s="159"/>
      <c r="G127" s="160"/>
      <c r="H127" s="159"/>
      <c r="I127" s="160"/>
      <c r="J127" s="159"/>
      <c r="K127" s="160"/>
      <c r="L127" s="159"/>
      <c r="M127" s="159"/>
      <c r="N127" s="159"/>
      <c r="O127" s="159"/>
      <c r="P127" s="159"/>
      <c r="Q127" s="161"/>
      <c r="R127" s="162"/>
    </row>
    <row r="128" spans="1:30" s="17" customFormat="1" ht="15" customHeight="1" x14ac:dyDescent="0.25">
      <c r="A128" s="155" t="s">
        <v>34</v>
      </c>
      <c r="B128" s="136"/>
      <c r="C128" s="137"/>
      <c r="D128" s="136"/>
      <c r="E128" s="136"/>
      <c r="F128" s="136"/>
      <c r="G128" s="138"/>
      <c r="H128" s="136"/>
      <c r="I128" s="138"/>
      <c r="J128" s="136"/>
      <c r="K128" s="138"/>
      <c r="L128" s="136"/>
      <c r="M128" s="136"/>
      <c r="N128" s="136"/>
      <c r="O128" s="136"/>
      <c r="P128" s="136"/>
      <c r="Q128" s="139"/>
      <c r="R128" s="140"/>
    </row>
    <row r="129" spans="1:30" s="142" customFormat="1" ht="15" customHeight="1" x14ac:dyDescent="0.25">
      <c r="A129" s="141" t="s">
        <v>523</v>
      </c>
      <c r="B129" s="142" t="s">
        <v>524</v>
      </c>
      <c r="C129" s="142" t="s">
        <v>525</v>
      </c>
      <c r="D129" s="142" t="s">
        <v>526</v>
      </c>
      <c r="E129" s="142">
        <v>78634</v>
      </c>
      <c r="F129" s="142" t="s">
        <v>520</v>
      </c>
      <c r="G129" s="142">
        <v>7</v>
      </c>
      <c r="H129" s="142" t="s">
        <v>158</v>
      </c>
      <c r="L129" s="142" t="s">
        <v>162</v>
      </c>
      <c r="M129" s="142">
        <v>48</v>
      </c>
      <c r="N129" s="142">
        <v>12</v>
      </c>
      <c r="O129" s="142">
        <v>60</v>
      </c>
      <c r="P129" s="142" t="s">
        <v>163</v>
      </c>
      <c r="Q129" s="143">
        <v>900000</v>
      </c>
      <c r="R129" s="144"/>
      <c r="S129" s="142" t="s">
        <v>527</v>
      </c>
      <c r="T129" s="142" t="s">
        <v>250</v>
      </c>
      <c r="U129" s="142">
        <v>48491020809</v>
      </c>
      <c r="V129" s="142">
        <v>131</v>
      </c>
      <c r="W129" s="142">
        <v>17</v>
      </c>
      <c r="X129" s="142">
        <v>4</v>
      </c>
      <c r="Y129" s="142">
        <v>0</v>
      </c>
      <c r="Z129" s="142">
        <v>8</v>
      </c>
      <c r="AA129" s="142">
        <v>4</v>
      </c>
      <c r="AB129" s="142">
        <v>0</v>
      </c>
      <c r="AC129" s="142">
        <v>164</v>
      </c>
      <c r="AD129" s="194"/>
    </row>
    <row r="130" spans="1:30" s="142" customFormat="1" ht="15" customHeight="1" x14ac:dyDescent="0.25">
      <c r="A130" s="141" t="s">
        <v>516</v>
      </c>
      <c r="B130" s="142" t="s">
        <v>517</v>
      </c>
      <c r="C130" s="142" t="s">
        <v>518</v>
      </c>
      <c r="D130" s="142" t="s">
        <v>519</v>
      </c>
      <c r="E130" s="142">
        <v>76537</v>
      </c>
      <c r="F130" s="142" t="s">
        <v>520</v>
      </c>
      <c r="G130" s="142">
        <v>7</v>
      </c>
      <c r="H130" s="142" t="s">
        <v>158</v>
      </c>
      <c r="L130" s="142" t="s">
        <v>162</v>
      </c>
      <c r="M130" s="142">
        <v>60</v>
      </c>
      <c r="N130" s="142">
        <v>20</v>
      </c>
      <c r="O130" s="142">
        <v>80</v>
      </c>
      <c r="P130" s="142" t="s">
        <v>164</v>
      </c>
      <c r="Q130" s="143">
        <v>900000</v>
      </c>
      <c r="R130" s="144"/>
      <c r="S130" s="142" t="s">
        <v>521</v>
      </c>
      <c r="T130" s="142" t="s">
        <v>522</v>
      </c>
      <c r="U130" s="142">
        <v>48491021603</v>
      </c>
      <c r="V130" s="142">
        <v>131</v>
      </c>
      <c r="W130" s="142">
        <v>17</v>
      </c>
      <c r="X130" s="142">
        <v>4</v>
      </c>
      <c r="Y130" s="142">
        <v>0</v>
      </c>
      <c r="Z130" s="142">
        <v>8</v>
      </c>
      <c r="AA130" s="142">
        <v>4</v>
      </c>
      <c r="AB130" s="142">
        <v>0</v>
      </c>
      <c r="AC130" s="142">
        <v>164</v>
      </c>
    </row>
    <row r="131" spans="1:30" s="154" customFormat="1" ht="15" customHeight="1" x14ac:dyDescent="0.25">
      <c r="A131" s="145" t="s">
        <v>22</v>
      </c>
      <c r="B131" s="146"/>
      <c r="C131" s="147">
        <v>600000</v>
      </c>
      <c r="D131" s="189" t="s">
        <v>710</v>
      </c>
      <c r="E131" s="148">
        <v>2</v>
      </c>
      <c r="F131" s="149"/>
      <c r="G131" s="149"/>
      <c r="H131" s="150"/>
      <c r="I131" s="149"/>
      <c r="J131" s="151"/>
      <c r="K131" s="149"/>
      <c r="L131" s="149"/>
      <c r="M131" s="219" t="s">
        <v>18</v>
      </c>
      <c r="N131" s="220"/>
      <c r="O131" s="220"/>
      <c r="P131" s="220"/>
      <c r="Q131" s="152">
        <f>SUM(Q129:Q130)</f>
        <v>1800000</v>
      </c>
      <c r="R131" s="152"/>
      <c r="S131" s="153"/>
      <c r="T131" s="153"/>
      <c r="U131" s="153"/>
      <c r="V131" s="153"/>
      <c r="W131" s="153"/>
      <c r="X131" s="153"/>
      <c r="Y131" s="153"/>
      <c r="Z131" s="153"/>
      <c r="AA131" s="153"/>
      <c r="AB131" s="153"/>
      <c r="AC131" s="153"/>
    </row>
    <row r="132" spans="1:30" s="17" customFormat="1" ht="15" customHeight="1" x14ac:dyDescent="0.25">
      <c r="A132" s="155" t="s">
        <v>35</v>
      </c>
      <c r="B132" s="136"/>
      <c r="C132" s="137"/>
      <c r="D132" s="136"/>
      <c r="E132" s="136"/>
      <c r="F132" s="136"/>
      <c r="G132" s="138"/>
      <c r="H132" s="136"/>
      <c r="I132" s="138"/>
      <c r="J132" s="136"/>
      <c r="K132" s="138"/>
      <c r="L132" s="136"/>
      <c r="M132" s="136"/>
      <c r="N132" s="136"/>
      <c r="O132" s="136"/>
      <c r="P132" s="136"/>
      <c r="Q132" s="139"/>
      <c r="R132" s="140"/>
    </row>
    <row r="133" spans="1:30" s="186" customFormat="1" ht="15" customHeight="1" x14ac:dyDescent="0.25">
      <c r="A133" s="185" t="s">
        <v>528</v>
      </c>
      <c r="B133" s="186" t="s">
        <v>529</v>
      </c>
      <c r="C133" s="186" t="s">
        <v>530</v>
      </c>
      <c r="D133" s="186" t="s">
        <v>137</v>
      </c>
      <c r="E133" s="186">
        <v>78759</v>
      </c>
      <c r="F133" s="186" t="s">
        <v>153</v>
      </c>
      <c r="G133" s="186">
        <v>7</v>
      </c>
      <c r="H133" s="186" t="s">
        <v>157</v>
      </c>
      <c r="L133" s="186" t="s">
        <v>162</v>
      </c>
      <c r="M133" s="209">
        <v>82</v>
      </c>
      <c r="N133" s="209">
        <v>34</v>
      </c>
      <c r="O133" s="209">
        <v>116</v>
      </c>
      <c r="P133" s="186" t="s">
        <v>163</v>
      </c>
      <c r="Q133" s="187">
        <v>1500000</v>
      </c>
      <c r="R133" s="188"/>
      <c r="S133" s="186" t="s">
        <v>531</v>
      </c>
      <c r="T133" s="186" t="s">
        <v>166</v>
      </c>
      <c r="U133" s="186">
        <v>48453001753</v>
      </c>
      <c r="V133" s="186">
        <v>139</v>
      </c>
      <c r="W133" s="186">
        <v>17</v>
      </c>
      <c r="X133" s="186">
        <v>4</v>
      </c>
      <c r="Y133" s="186">
        <v>0</v>
      </c>
      <c r="Z133" s="186">
        <v>8</v>
      </c>
      <c r="AA133" s="186">
        <v>4</v>
      </c>
      <c r="AB133" s="186">
        <v>0</v>
      </c>
      <c r="AC133" s="186">
        <v>172</v>
      </c>
    </row>
    <row r="134" spans="1:30" s="186" customFormat="1" ht="15" customHeight="1" x14ac:dyDescent="0.25">
      <c r="A134" s="185" t="s">
        <v>532</v>
      </c>
      <c r="B134" s="186" t="s">
        <v>533</v>
      </c>
      <c r="C134" s="186" t="s">
        <v>534</v>
      </c>
      <c r="D134" s="186" t="s">
        <v>137</v>
      </c>
      <c r="E134" s="186">
        <v>78756</v>
      </c>
      <c r="F134" s="186" t="s">
        <v>153</v>
      </c>
      <c r="G134" s="186">
        <v>7</v>
      </c>
      <c r="H134" s="186" t="s">
        <v>157</v>
      </c>
      <c r="L134" s="186" t="s">
        <v>162</v>
      </c>
      <c r="M134" s="186">
        <v>80</v>
      </c>
      <c r="N134" s="186">
        <v>0</v>
      </c>
      <c r="O134" s="186">
        <v>80</v>
      </c>
      <c r="P134" s="186" t="s">
        <v>163</v>
      </c>
      <c r="Q134" s="187">
        <v>1500000</v>
      </c>
      <c r="R134" s="188"/>
      <c r="S134" s="186" t="s">
        <v>312</v>
      </c>
      <c r="T134" s="186" t="s">
        <v>166</v>
      </c>
      <c r="U134" s="186">
        <v>48453001505</v>
      </c>
      <c r="V134" s="186">
        <v>138</v>
      </c>
      <c r="W134" s="186">
        <v>17</v>
      </c>
      <c r="X134" s="186">
        <v>4</v>
      </c>
      <c r="Y134" s="186">
        <v>0</v>
      </c>
      <c r="Z134" s="186">
        <v>8</v>
      </c>
      <c r="AA134" s="186">
        <v>4</v>
      </c>
      <c r="AB134" s="186">
        <v>0</v>
      </c>
      <c r="AC134" s="142">
        <v>171</v>
      </c>
      <c r="AD134" s="191"/>
    </row>
    <row r="135" spans="1:30" s="186" customFormat="1" ht="15" customHeight="1" x14ac:dyDescent="0.25">
      <c r="A135" s="185" t="s">
        <v>535</v>
      </c>
      <c r="B135" s="186" t="s">
        <v>536</v>
      </c>
      <c r="C135" s="186" t="s">
        <v>537</v>
      </c>
      <c r="D135" s="186" t="s">
        <v>538</v>
      </c>
      <c r="E135" s="186">
        <v>78745</v>
      </c>
      <c r="F135" s="186" t="s">
        <v>153</v>
      </c>
      <c r="G135" s="186">
        <v>7</v>
      </c>
      <c r="H135" s="186" t="s">
        <v>157</v>
      </c>
      <c r="L135" s="186" t="s">
        <v>162</v>
      </c>
      <c r="M135" s="186">
        <v>100</v>
      </c>
      <c r="N135" s="186">
        <v>0</v>
      </c>
      <c r="O135" s="186">
        <v>100</v>
      </c>
      <c r="P135" s="186" t="s">
        <v>163</v>
      </c>
      <c r="Q135" s="187">
        <v>1500000</v>
      </c>
      <c r="R135" s="188"/>
      <c r="S135" s="186" t="s">
        <v>539</v>
      </c>
      <c r="T135" s="186" t="s">
        <v>540</v>
      </c>
      <c r="U135" s="186">
        <v>48453002403</v>
      </c>
      <c r="V135" s="186">
        <v>131</v>
      </c>
      <c r="W135" s="186">
        <v>17</v>
      </c>
      <c r="X135" s="186">
        <v>4</v>
      </c>
      <c r="Y135" s="186">
        <v>0</v>
      </c>
      <c r="Z135" s="186">
        <v>8</v>
      </c>
      <c r="AA135" s="186">
        <v>4</v>
      </c>
      <c r="AB135" s="186">
        <v>7</v>
      </c>
      <c r="AC135" s="142">
        <v>171</v>
      </c>
    </row>
    <row r="136" spans="1:30" s="186" customFormat="1" ht="15" customHeight="1" x14ac:dyDescent="0.25">
      <c r="A136" s="185" t="s">
        <v>541</v>
      </c>
      <c r="B136" s="186" t="s">
        <v>542</v>
      </c>
      <c r="C136" s="186" t="s">
        <v>543</v>
      </c>
      <c r="D136" s="186" t="s">
        <v>137</v>
      </c>
      <c r="E136" s="186">
        <v>78741</v>
      </c>
      <c r="F136" s="186" t="s">
        <v>153</v>
      </c>
      <c r="G136" s="186">
        <v>7</v>
      </c>
      <c r="H136" s="186" t="s">
        <v>157</v>
      </c>
      <c r="K136" s="186" t="s">
        <v>159</v>
      </c>
      <c r="L136" s="186" t="s">
        <v>162</v>
      </c>
      <c r="M136" s="186">
        <v>135</v>
      </c>
      <c r="N136" s="186">
        <v>0</v>
      </c>
      <c r="O136" s="186">
        <v>135</v>
      </c>
      <c r="P136" s="186" t="s">
        <v>163</v>
      </c>
      <c r="Q136" s="187">
        <v>1500000</v>
      </c>
      <c r="R136" s="188"/>
      <c r="S136" s="186" t="s">
        <v>544</v>
      </c>
      <c r="T136" s="186" t="s">
        <v>545</v>
      </c>
      <c r="U136" s="186">
        <v>48453002315</v>
      </c>
      <c r="V136" s="186">
        <v>131</v>
      </c>
      <c r="W136" s="186">
        <v>17</v>
      </c>
      <c r="X136" s="186">
        <v>8</v>
      </c>
      <c r="Y136" s="186">
        <v>8</v>
      </c>
      <c r="Z136" s="186">
        <v>0</v>
      </c>
      <c r="AA136" s="186">
        <v>0</v>
      </c>
      <c r="AB136" s="186">
        <v>7</v>
      </c>
      <c r="AC136" s="142">
        <v>171</v>
      </c>
    </row>
    <row r="137" spans="1:30" s="186" customFormat="1" ht="15" customHeight="1" x14ac:dyDescent="0.25">
      <c r="A137" s="185" t="s">
        <v>546</v>
      </c>
      <c r="B137" s="186" t="s">
        <v>547</v>
      </c>
      <c r="C137" s="186" t="s">
        <v>548</v>
      </c>
      <c r="D137" s="186" t="s">
        <v>538</v>
      </c>
      <c r="E137" s="186">
        <v>78752</v>
      </c>
      <c r="F137" s="186" t="s">
        <v>153</v>
      </c>
      <c r="G137" s="186">
        <v>7</v>
      </c>
      <c r="H137" s="186" t="s">
        <v>157</v>
      </c>
      <c r="L137" s="186" t="s">
        <v>162</v>
      </c>
      <c r="M137" s="186">
        <v>89</v>
      </c>
      <c r="N137" s="186">
        <v>0</v>
      </c>
      <c r="O137" s="186">
        <v>89</v>
      </c>
      <c r="P137" s="186" t="s">
        <v>163</v>
      </c>
      <c r="Q137" s="187">
        <v>1500000</v>
      </c>
      <c r="R137" s="188"/>
      <c r="S137" s="186" t="s">
        <v>539</v>
      </c>
      <c r="T137" s="186" t="s">
        <v>540</v>
      </c>
      <c r="U137" s="186">
        <v>48453001811</v>
      </c>
      <c r="V137" s="186">
        <v>130</v>
      </c>
      <c r="W137" s="186">
        <v>17</v>
      </c>
      <c r="X137" s="186">
        <v>4</v>
      </c>
      <c r="Y137" s="186">
        <v>0</v>
      </c>
      <c r="Z137" s="186">
        <v>8</v>
      </c>
      <c r="AA137" s="186">
        <v>4</v>
      </c>
      <c r="AB137" s="186">
        <v>7</v>
      </c>
      <c r="AC137" s="186">
        <v>170</v>
      </c>
    </row>
    <row r="138" spans="1:30" s="186" customFormat="1" ht="15" customHeight="1" x14ac:dyDescent="0.25">
      <c r="A138" s="186" t="s">
        <v>549</v>
      </c>
      <c r="B138" s="186" t="s">
        <v>550</v>
      </c>
      <c r="C138" s="186" t="s">
        <v>551</v>
      </c>
      <c r="D138" s="186" t="s">
        <v>137</v>
      </c>
      <c r="E138" s="186">
        <v>78721</v>
      </c>
      <c r="F138" s="186" t="s">
        <v>153</v>
      </c>
      <c r="G138" s="186">
        <v>7</v>
      </c>
      <c r="H138" s="186" t="s">
        <v>157</v>
      </c>
      <c r="L138" s="186" t="s">
        <v>162</v>
      </c>
      <c r="M138" s="186">
        <v>140</v>
      </c>
      <c r="N138" s="186">
        <v>0</v>
      </c>
      <c r="O138" s="186">
        <v>140</v>
      </c>
      <c r="P138" s="186" t="s">
        <v>163</v>
      </c>
      <c r="Q138" s="187">
        <v>1500000</v>
      </c>
      <c r="R138" s="188" t="s">
        <v>159</v>
      </c>
      <c r="S138" s="186" t="s">
        <v>552</v>
      </c>
      <c r="T138" s="186" t="s">
        <v>553</v>
      </c>
      <c r="U138" s="186">
        <v>48453002111</v>
      </c>
      <c r="V138" s="186">
        <v>129</v>
      </c>
      <c r="W138" s="186">
        <v>17</v>
      </c>
      <c r="X138" s="186">
        <v>4</v>
      </c>
      <c r="Y138" s="186">
        <v>8</v>
      </c>
      <c r="Z138" s="186">
        <v>0</v>
      </c>
      <c r="AA138" s="186">
        <v>4</v>
      </c>
      <c r="AB138" s="186">
        <v>7</v>
      </c>
      <c r="AC138" s="186">
        <v>169</v>
      </c>
    </row>
    <row r="139" spans="1:30" s="154" customFormat="1" ht="15" customHeight="1" x14ac:dyDescent="0.25">
      <c r="A139" s="145" t="s">
        <v>22</v>
      </c>
      <c r="B139" s="146"/>
      <c r="C139" s="147">
        <v>4429392</v>
      </c>
      <c r="D139" s="189" t="s">
        <v>710</v>
      </c>
      <c r="E139" s="148">
        <v>6</v>
      </c>
      <c r="F139" s="149"/>
      <c r="G139" s="149"/>
      <c r="H139" s="150"/>
      <c r="I139" s="149"/>
      <c r="J139" s="151"/>
      <c r="K139" s="149"/>
      <c r="L139" s="149"/>
      <c r="M139" s="219" t="s">
        <v>18</v>
      </c>
      <c r="N139" s="220"/>
      <c r="O139" s="220"/>
      <c r="P139" s="220"/>
      <c r="Q139" s="152">
        <f>SUM(Q133:Q138)</f>
        <v>9000000</v>
      </c>
      <c r="R139" s="152"/>
      <c r="S139" s="153"/>
      <c r="T139" s="153"/>
      <c r="U139" s="153"/>
      <c r="V139" s="153"/>
      <c r="W139" s="153"/>
      <c r="X139" s="153"/>
      <c r="Y139" s="153"/>
      <c r="Z139" s="153"/>
      <c r="AA139" s="153"/>
      <c r="AB139" s="153"/>
      <c r="AC139" s="153"/>
    </row>
    <row r="140" spans="1:30" s="154" customFormat="1" ht="15" customHeight="1" x14ac:dyDescent="0.25">
      <c r="A140" s="145"/>
      <c r="B140" s="148" t="s">
        <v>55</v>
      </c>
      <c r="C140" s="208">
        <f>C139*0.371</f>
        <v>1643304.432</v>
      </c>
      <c r="D140" s="148"/>
      <c r="E140" s="208"/>
      <c r="F140" s="149"/>
      <c r="G140" s="149"/>
      <c r="H140" s="150"/>
      <c r="I140" s="149"/>
      <c r="J140" s="151"/>
      <c r="K140" s="149"/>
      <c r="L140" s="149"/>
      <c r="M140" s="210"/>
      <c r="Q140" s="152"/>
      <c r="R140" s="152"/>
      <c r="S140" s="153"/>
      <c r="T140" s="153"/>
      <c r="U140" s="153"/>
      <c r="V140" s="153"/>
      <c r="W140" s="153"/>
      <c r="X140" s="153"/>
      <c r="Y140" s="153"/>
      <c r="Z140" s="153"/>
      <c r="AA140" s="153"/>
      <c r="AB140" s="153"/>
      <c r="AC140" s="153"/>
    </row>
    <row r="141" spans="1:30" s="17" customFormat="1" ht="15" customHeight="1" x14ac:dyDescent="0.25">
      <c r="A141" s="27" t="s">
        <v>36</v>
      </c>
      <c r="B141" s="28"/>
      <c r="C141" s="29"/>
      <c r="D141" s="28"/>
      <c r="E141" s="28"/>
      <c r="F141" s="28"/>
      <c r="G141" s="30"/>
      <c r="H141" s="28"/>
      <c r="I141" s="30"/>
      <c r="J141" s="28"/>
      <c r="K141" s="30"/>
      <c r="L141" s="28"/>
      <c r="M141" s="28"/>
      <c r="N141" s="28"/>
      <c r="O141" s="28"/>
      <c r="P141" s="28"/>
      <c r="Q141" s="67"/>
      <c r="R141" s="31"/>
    </row>
    <row r="142" spans="1:30" s="41" customFormat="1" ht="15" customHeight="1" x14ac:dyDescent="0.25">
      <c r="A142" s="22" t="s">
        <v>22</v>
      </c>
      <c r="B142" s="35"/>
      <c r="C142" s="23">
        <v>722783</v>
      </c>
      <c r="D142" s="39" t="s">
        <v>710</v>
      </c>
      <c r="E142" s="32">
        <v>0</v>
      </c>
      <c r="F142" s="34"/>
      <c r="G142" s="34"/>
      <c r="H142" s="36"/>
      <c r="I142" s="34"/>
      <c r="J142" s="37"/>
      <c r="K142" s="34"/>
      <c r="L142" s="34"/>
      <c r="M142" s="242" t="s">
        <v>18</v>
      </c>
      <c r="N142" s="243"/>
      <c r="O142" s="243"/>
      <c r="P142" s="244"/>
      <c r="Q142" s="33">
        <v>0</v>
      </c>
      <c r="R142" s="33"/>
      <c r="S142" s="38"/>
      <c r="T142" s="38"/>
      <c r="U142" s="38"/>
      <c r="V142" s="38"/>
      <c r="W142" s="38"/>
      <c r="X142" s="38"/>
      <c r="Y142" s="38"/>
      <c r="Z142" s="38"/>
      <c r="AA142" s="38"/>
      <c r="AB142" s="38"/>
      <c r="AC142" s="38"/>
    </row>
    <row r="143" spans="1:30" s="17" customFormat="1" ht="15" customHeight="1" x14ac:dyDescent="0.25">
      <c r="A143" s="155" t="s">
        <v>37</v>
      </c>
      <c r="B143" s="136"/>
      <c r="C143" s="137"/>
      <c r="D143" s="136"/>
      <c r="E143" s="136"/>
      <c r="F143" s="136"/>
      <c r="G143" s="138"/>
      <c r="H143" s="136"/>
      <c r="I143" s="138"/>
      <c r="J143" s="136"/>
      <c r="K143" s="138"/>
      <c r="L143" s="136"/>
      <c r="M143" s="136"/>
      <c r="N143" s="136"/>
      <c r="O143" s="136"/>
      <c r="P143" s="136"/>
      <c r="Q143" s="139"/>
      <c r="R143" s="140"/>
    </row>
    <row r="144" spans="1:30" s="186" customFormat="1" ht="15" customHeight="1" x14ac:dyDescent="0.25">
      <c r="A144" s="185" t="s">
        <v>554</v>
      </c>
      <c r="B144" s="186" t="s">
        <v>555</v>
      </c>
      <c r="C144" s="186" t="s">
        <v>556</v>
      </c>
      <c r="D144" s="186" t="s">
        <v>557</v>
      </c>
      <c r="E144" s="186">
        <v>76711</v>
      </c>
      <c r="F144" s="186" t="s">
        <v>558</v>
      </c>
      <c r="G144" s="186">
        <v>8</v>
      </c>
      <c r="H144" s="186" t="s">
        <v>157</v>
      </c>
      <c r="K144" s="186" t="s">
        <v>159</v>
      </c>
      <c r="L144" s="186" t="s">
        <v>727</v>
      </c>
      <c r="M144" s="186">
        <v>34</v>
      </c>
      <c r="N144" s="186">
        <v>0</v>
      </c>
      <c r="O144" s="186">
        <v>34</v>
      </c>
      <c r="P144" s="186" t="s">
        <v>356</v>
      </c>
      <c r="Q144" s="187">
        <v>454000</v>
      </c>
      <c r="R144" s="188"/>
      <c r="S144" s="186" t="s">
        <v>559</v>
      </c>
      <c r="T144" s="186" t="s">
        <v>560</v>
      </c>
      <c r="U144" s="186">
        <v>48309004300</v>
      </c>
      <c r="V144" s="186">
        <v>142</v>
      </c>
      <c r="W144" s="186">
        <v>17</v>
      </c>
      <c r="X144" s="186">
        <v>4</v>
      </c>
      <c r="Y144" s="186">
        <v>8</v>
      </c>
      <c r="Z144" s="186">
        <v>0</v>
      </c>
      <c r="AA144" s="186">
        <v>4</v>
      </c>
      <c r="AB144" s="186">
        <v>0</v>
      </c>
      <c r="AC144" s="186">
        <v>175</v>
      </c>
    </row>
    <row r="145" spans="1:30" s="186" customFormat="1" ht="15" customHeight="1" x14ac:dyDescent="0.25">
      <c r="A145" s="185" t="s">
        <v>561</v>
      </c>
      <c r="B145" s="186" t="s">
        <v>562</v>
      </c>
      <c r="C145" s="186" t="s">
        <v>563</v>
      </c>
      <c r="D145" s="186" t="s">
        <v>557</v>
      </c>
      <c r="E145" s="186">
        <v>76706</v>
      </c>
      <c r="F145" s="186" t="s">
        <v>564</v>
      </c>
      <c r="G145" s="186">
        <v>8</v>
      </c>
      <c r="H145" s="186" t="s">
        <v>157</v>
      </c>
      <c r="L145" s="186" t="s">
        <v>162</v>
      </c>
      <c r="M145" s="186">
        <v>64</v>
      </c>
      <c r="N145" s="186">
        <v>0</v>
      </c>
      <c r="O145" s="186">
        <v>64</v>
      </c>
      <c r="P145" s="186" t="s">
        <v>164</v>
      </c>
      <c r="Q145" s="187">
        <v>1122000</v>
      </c>
      <c r="R145" s="188"/>
      <c r="S145" s="186" t="s">
        <v>216</v>
      </c>
      <c r="T145" s="186" t="s">
        <v>217</v>
      </c>
      <c r="U145" s="186">
        <v>48309000400</v>
      </c>
      <c r="V145" s="186">
        <v>131</v>
      </c>
      <c r="W145" s="186">
        <v>17</v>
      </c>
      <c r="X145" s="186">
        <v>4</v>
      </c>
      <c r="Y145" s="186">
        <v>0</v>
      </c>
      <c r="Z145" s="186">
        <v>8</v>
      </c>
      <c r="AA145" s="186">
        <v>4</v>
      </c>
      <c r="AB145" s="186">
        <v>7</v>
      </c>
      <c r="AC145" s="186">
        <v>171</v>
      </c>
    </row>
    <row r="146" spans="1:30" s="186" customFormat="1" ht="15" customHeight="1" x14ac:dyDescent="0.25">
      <c r="A146" s="185" t="s">
        <v>565</v>
      </c>
      <c r="B146" s="186" t="s">
        <v>566</v>
      </c>
      <c r="C146" s="186" t="s">
        <v>567</v>
      </c>
      <c r="D146" s="186" t="s">
        <v>557</v>
      </c>
      <c r="E146" s="186">
        <v>76706</v>
      </c>
      <c r="F146" s="186" t="s">
        <v>564</v>
      </c>
      <c r="G146" s="186">
        <v>8</v>
      </c>
      <c r="H146" s="186" t="s">
        <v>157</v>
      </c>
      <c r="L146" s="186" t="s">
        <v>162</v>
      </c>
      <c r="M146" s="186">
        <v>92</v>
      </c>
      <c r="N146" s="186">
        <v>10</v>
      </c>
      <c r="O146" s="186">
        <v>102</v>
      </c>
      <c r="P146" s="186" t="s">
        <v>163</v>
      </c>
      <c r="Q146" s="187">
        <v>1475694</v>
      </c>
      <c r="R146" s="188"/>
      <c r="S146" s="186" t="s">
        <v>451</v>
      </c>
      <c r="T146" s="186" t="s">
        <v>452</v>
      </c>
      <c r="U146" s="186">
        <v>48309000400</v>
      </c>
      <c r="V146" s="186">
        <v>131</v>
      </c>
      <c r="W146" s="186">
        <v>17</v>
      </c>
      <c r="X146" s="186">
        <v>4</v>
      </c>
      <c r="Y146" s="186">
        <v>0</v>
      </c>
      <c r="Z146" s="186">
        <v>8</v>
      </c>
      <c r="AA146" s="186">
        <v>4</v>
      </c>
      <c r="AB146" s="186">
        <v>5</v>
      </c>
      <c r="AC146" s="186">
        <v>169</v>
      </c>
    </row>
    <row r="147" spans="1:30" s="186" customFormat="1" ht="15" customHeight="1" x14ac:dyDescent="0.25">
      <c r="A147" s="185" t="s">
        <v>568</v>
      </c>
      <c r="B147" s="142" t="s">
        <v>714</v>
      </c>
      <c r="C147" s="186" t="s">
        <v>569</v>
      </c>
      <c r="D147" s="186" t="s">
        <v>570</v>
      </c>
      <c r="E147" s="186">
        <v>76502</v>
      </c>
      <c r="F147" s="186" t="s">
        <v>141</v>
      </c>
      <c r="G147" s="186">
        <v>8</v>
      </c>
      <c r="H147" s="186" t="s">
        <v>157</v>
      </c>
      <c r="L147" s="186" t="s">
        <v>162</v>
      </c>
      <c r="M147" s="186">
        <v>90</v>
      </c>
      <c r="N147" s="186">
        <v>90</v>
      </c>
      <c r="O147" s="186">
        <v>180</v>
      </c>
      <c r="P147" s="186" t="s">
        <v>163</v>
      </c>
      <c r="Q147" s="187">
        <v>1500000</v>
      </c>
      <c r="R147" s="188"/>
      <c r="S147" s="186" t="s">
        <v>267</v>
      </c>
      <c r="T147" s="186" t="s">
        <v>268</v>
      </c>
      <c r="U147" s="186">
        <v>48027020300</v>
      </c>
      <c r="V147" s="186">
        <v>51</v>
      </c>
      <c r="W147" s="186">
        <v>0</v>
      </c>
      <c r="X147" s="186">
        <v>0</v>
      </c>
      <c r="Y147" s="186">
        <v>0</v>
      </c>
      <c r="Z147" s="186">
        <v>0</v>
      </c>
      <c r="AA147" s="186">
        <v>0</v>
      </c>
      <c r="AB147" s="186">
        <v>0</v>
      </c>
      <c r="AC147" s="186">
        <v>51</v>
      </c>
    </row>
    <row r="148" spans="1:30" s="154" customFormat="1" ht="15" customHeight="1" x14ac:dyDescent="0.25">
      <c r="A148" s="145" t="s">
        <v>22</v>
      </c>
      <c r="B148" s="146"/>
      <c r="C148" s="147">
        <v>2351657</v>
      </c>
      <c r="D148" s="189" t="s">
        <v>710</v>
      </c>
      <c r="E148" s="148">
        <v>4</v>
      </c>
      <c r="F148" s="149"/>
      <c r="G148" s="149"/>
      <c r="H148" s="150"/>
      <c r="I148" s="149"/>
      <c r="J148" s="151"/>
      <c r="K148" s="149"/>
      <c r="L148" s="149"/>
      <c r="M148" s="219" t="s">
        <v>18</v>
      </c>
      <c r="N148" s="220"/>
      <c r="O148" s="220"/>
      <c r="P148" s="220"/>
      <c r="Q148" s="152">
        <f>SUM(Q144:Q147)</f>
        <v>4551694</v>
      </c>
      <c r="R148" s="152"/>
      <c r="S148" s="153"/>
      <c r="T148" s="153"/>
      <c r="U148" s="153"/>
      <c r="V148" s="153"/>
      <c r="W148" s="153"/>
      <c r="X148" s="153"/>
      <c r="Y148" s="153"/>
      <c r="Z148" s="153"/>
      <c r="AA148" s="153"/>
      <c r="AB148" s="153"/>
      <c r="AC148" s="153"/>
    </row>
    <row r="149" spans="1:30" s="17" customFormat="1" ht="15" customHeight="1" x14ac:dyDescent="0.25">
      <c r="A149" s="155" t="s">
        <v>38</v>
      </c>
      <c r="B149" s="136"/>
      <c r="C149" s="137"/>
      <c r="D149" s="136"/>
      <c r="E149" s="136"/>
      <c r="F149" s="136"/>
      <c r="G149" s="138"/>
      <c r="H149" s="136"/>
      <c r="I149" s="138"/>
      <c r="J149" s="136"/>
      <c r="K149" s="138"/>
      <c r="L149" s="136"/>
      <c r="M149" s="136"/>
      <c r="N149" s="136"/>
      <c r="O149" s="136"/>
      <c r="P149" s="136"/>
      <c r="Q149" s="139"/>
      <c r="R149" s="140"/>
    </row>
    <row r="150" spans="1:30" s="142" customFormat="1" ht="15" customHeight="1" x14ac:dyDescent="0.25">
      <c r="A150" s="141" t="s">
        <v>571</v>
      </c>
      <c r="B150" s="142" t="s">
        <v>572</v>
      </c>
      <c r="C150" s="142" t="s">
        <v>573</v>
      </c>
      <c r="D150" s="142" t="s">
        <v>574</v>
      </c>
      <c r="E150" s="142">
        <v>78028</v>
      </c>
      <c r="F150" s="142" t="s">
        <v>575</v>
      </c>
      <c r="G150" s="142">
        <v>9</v>
      </c>
      <c r="H150" s="142" t="s">
        <v>158</v>
      </c>
      <c r="L150" s="142" t="s">
        <v>162</v>
      </c>
      <c r="M150" s="142">
        <v>32</v>
      </c>
      <c r="N150" s="142">
        <v>4</v>
      </c>
      <c r="O150" s="142">
        <v>36</v>
      </c>
      <c r="P150" s="142" t="s">
        <v>163</v>
      </c>
      <c r="Q150" s="143">
        <v>900000</v>
      </c>
      <c r="R150" s="144"/>
      <c r="S150" s="142" t="s">
        <v>244</v>
      </c>
      <c r="T150" s="142" t="s">
        <v>166</v>
      </c>
      <c r="U150" s="142">
        <v>48265960500</v>
      </c>
      <c r="V150" s="142">
        <v>130</v>
      </c>
      <c r="W150" s="142">
        <v>17</v>
      </c>
      <c r="X150" s="142">
        <v>4</v>
      </c>
      <c r="Y150" s="142">
        <v>0</v>
      </c>
      <c r="Z150" s="142">
        <v>8</v>
      </c>
      <c r="AA150" s="142">
        <v>4</v>
      </c>
      <c r="AB150" s="142">
        <v>0</v>
      </c>
      <c r="AC150" s="142">
        <v>163</v>
      </c>
    </row>
    <row r="151" spans="1:30" s="154" customFormat="1" ht="15" customHeight="1" x14ac:dyDescent="0.25">
      <c r="A151" s="145" t="s">
        <v>22</v>
      </c>
      <c r="B151" s="146"/>
      <c r="C151" s="147">
        <v>600000</v>
      </c>
      <c r="D151" s="189" t="s">
        <v>710</v>
      </c>
      <c r="E151" s="148">
        <v>1</v>
      </c>
      <c r="F151" s="149"/>
      <c r="G151" s="149"/>
      <c r="H151" s="150"/>
      <c r="I151" s="149"/>
      <c r="J151" s="151"/>
      <c r="K151" s="149"/>
      <c r="L151" s="149"/>
      <c r="M151" s="219" t="s">
        <v>18</v>
      </c>
      <c r="N151" s="220"/>
      <c r="O151" s="220"/>
      <c r="P151" s="220"/>
      <c r="Q151" s="152">
        <f>SUM(Q150:Q150)</f>
        <v>900000</v>
      </c>
      <c r="R151" s="152"/>
      <c r="S151" s="153"/>
      <c r="T151" s="153"/>
      <c r="U151" s="153"/>
      <c r="V151" s="153"/>
      <c r="W151" s="153"/>
      <c r="X151" s="153"/>
      <c r="Y151" s="153"/>
      <c r="Z151" s="153"/>
      <c r="AA151" s="153"/>
      <c r="AB151" s="153"/>
      <c r="AC151" s="153"/>
    </row>
    <row r="152" spans="1:30" s="17" customFormat="1" ht="15" customHeight="1" x14ac:dyDescent="0.25">
      <c r="A152" s="27" t="s">
        <v>39</v>
      </c>
      <c r="B152" s="28"/>
      <c r="C152" s="29"/>
      <c r="D152" s="28"/>
      <c r="E152" s="28"/>
      <c r="F152" s="28"/>
      <c r="G152" s="30"/>
      <c r="H152" s="28"/>
      <c r="I152" s="30"/>
      <c r="J152" s="28"/>
      <c r="K152" s="30"/>
      <c r="L152" s="28"/>
      <c r="M152" s="28"/>
      <c r="N152" s="28"/>
      <c r="O152" s="28"/>
      <c r="P152" s="28"/>
      <c r="Q152" s="67"/>
      <c r="R152" s="31"/>
    </row>
    <row r="153" spans="1:30" s="55" customFormat="1" ht="15" customHeight="1" x14ac:dyDescent="0.25">
      <c r="A153" s="57" t="s">
        <v>600</v>
      </c>
      <c r="B153" s="58" t="s">
        <v>601</v>
      </c>
      <c r="C153" s="58" t="s">
        <v>602</v>
      </c>
      <c r="D153" s="58" t="s">
        <v>579</v>
      </c>
      <c r="E153" s="58">
        <v>78217</v>
      </c>
      <c r="F153" s="58" t="s">
        <v>580</v>
      </c>
      <c r="G153" s="58">
        <v>9</v>
      </c>
      <c r="H153" s="58" t="s">
        <v>157</v>
      </c>
      <c r="I153" s="58"/>
      <c r="J153" s="58"/>
      <c r="K153" s="58" t="s">
        <v>159</v>
      </c>
      <c r="L153" s="58" t="s">
        <v>162</v>
      </c>
      <c r="M153" s="61">
        <v>80</v>
      </c>
      <c r="N153" s="61">
        <v>12</v>
      </c>
      <c r="O153" s="61">
        <v>92</v>
      </c>
      <c r="P153" s="58" t="s">
        <v>163</v>
      </c>
      <c r="Q153" s="68">
        <v>1500000</v>
      </c>
      <c r="R153" s="59"/>
      <c r="S153" s="55" t="s">
        <v>585</v>
      </c>
      <c r="T153" s="55" t="s">
        <v>192</v>
      </c>
      <c r="U153" s="55">
        <v>48029121204</v>
      </c>
      <c r="V153" s="55">
        <v>132</v>
      </c>
      <c r="W153" s="55">
        <v>17</v>
      </c>
      <c r="X153" s="55">
        <v>4</v>
      </c>
      <c r="Y153" s="55">
        <v>8</v>
      </c>
      <c r="Z153" s="55">
        <v>0</v>
      </c>
      <c r="AA153" s="55">
        <v>4</v>
      </c>
      <c r="AB153" s="55">
        <v>7</v>
      </c>
      <c r="AC153" s="55">
        <v>172</v>
      </c>
    </row>
    <row r="154" spans="1:30" s="55" customFormat="1" ht="15" customHeight="1" x14ac:dyDescent="0.25">
      <c r="A154" s="57" t="s">
        <v>582</v>
      </c>
      <c r="B154" s="58" t="s">
        <v>583</v>
      </c>
      <c r="C154" s="58" t="s">
        <v>584</v>
      </c>
      <c r="D154" s="58" t="s">
        <v>579</v>
      </c>
      <c r="E154" s="58">
        <v>78240</v>
      </c>
      <c r="F154" s="58" t="s">
        <v>580</v>
      </c>
      <c r="G154" s="58">
        <v>9</v>
      </c>
      <c r="H154" s="58" t="s">
        <v>157</v>
      </c>
      <c r="I154" s="58"/>
      <c r="J154" s="58"/>
      <c r="K154" s="58" t="s">
        <v>159</v>
      </c>
      <c r="L154" s="58" t="s">
        <v>162</v>
      </c>
      <c r="M154" s="58">
        <v>80</v>
      </c>
      <c r="N154" s="58">
        <v>0</v>
      </c>
      <c r="O154" s="58">
        <v>80</v>
      </c>
      <c r="P154" s="58" t="s">
        <v>164</v>
      </c>
      <c r="Q154" s="68">
        <v>1500000</v>
      </c>
      <c r="R154" s="59"/>
      <c r="S154" s="55" t="s">
        <v>585</v>
      </c>
      <c r="T154" s="55" t="s">
        <v>192</v>
      </c>
      <c r="U154" s="55">
        <v>48029181504</v>
      </c>
      <c r="V154" s="55">
        <v>139</v>
      </c>
      <c r="W154" s="55">
        <v>17</v>
      </c>
      <c r="X154" s="55">
        <v>4</v>
      </c>
      <c r="Y154" s="55">
        <v>8</v>
      </c>
      <c r="Z154" s="55">
        <v>0</v>
      </c>
      <c r="AA154" s="55">
        <v>4</v>
      </c>
      <c r="AB154" s="55">
        <v>0</v>
      </c>
      <c r="AC154" s="55">
        <v>172</v>
      </c>
      <c r="AD154" s="78" t="s">
        <v>729</v>
      </c>
    </row>
    <row r="155" spans="1:30" s="55" customFormat="1" ht="15" customHeight="1" x14ac:dyDescent="0.25">
      <c r="A155" s="57" t="s">
        <v>586</v>
      </c>
      <c r="B155" s="58" t="s">
        <v>587</v>
      </c>
      <c r="C155" s="58" t="s">
        <v>588</v>
      </c>
      <c r="D155" s="58" t="s">
        <v>579</v>
      </c>
      <c r="E155" s="58">
        <v>78240</v>
      </c>
      <c r="F155" s="58" t="s">
        <v>580</v>
      </c>
      <c r="G155" s="58">
        <v>9</v>
      </c>
      <c r="H155" s="58" t="s">
        <v>157</v>
      </c>
      <c r="I155" s="58"/>
      <c r="J155" s="58"/>
      <c r="K155" s="58" t="s">
        <v>159</v>
      </c>
      <c r="L155" s="58" t="s">
        <v>162</v>
      </c>
      <c r="M155" s="58">
        <v>135</v>
      </c>
      <c r="N155" s="58">
        <v>0</v>
      </c>
      <c r="O155" s="58">
        <v>135</v>
      </c>
      <c r="P155" s="58" t="s">
        <v>164</v>
      </c>
      <c r="Q155" s="68">
        <v>1500000</v>
      </c>
      <c r="R155" s="59"/>
      <c r="S155" s="55" t="s">
        <v>589</v>
      </c>
      <c r="T155" s="55" t="s">
        <v>590</v>
      </c>
      <c r="U155" s="55">
        <v>48029181504</v>
      </c>
      <c r="V155" s="55">
        <v>139</v>
      </c>
      <c r="W155" s="55">
        <v>17</v>
      </c>
      <c r="X155" s="55">
        <v>4</v>
      </c>
      <c r="Y155" s="55">
        <v>8</v>
      </c>
      <c r="Z155" s="55">
        <v>0</v>
      </c>
      <c r="AA155" s="55">
        <v>4</v>
      </c>
      <c r="AB155" s="55">
        <v>0</v>
      </c>
      <c r="AC155" s="55">
        <v>172</v>
      </c>
      <c r="AD155" s="78" t="s">
        <v>729</v>
      </c>
    </row>
    <row r="156" spans="1:30" s="74" customFormat="1" ht="15" customHeight="1" x14ac:dyDescent="0.25">
      <c r="A156" s="75" t="s">
        <v>594</v>
      </c>
      <c r="B156" s="76" t="s">
        <v>595</v>
      </c>
      <c r="C156" s="76" t="s">
        <v>596</v>
      </c>
      <c r="D156" s="76" t="s">
        <v>579</v>
      </c>
      <c r="E156" s="76">
        <v>78203</v>
      </c>
      <c r="F156" s="76" t="s">
        <v>580</v>
      </c>
      <c r="G156" s="76">
        <v>9</v>
      </c>
      <c r="H156" s="76" t="s">
        <v>157</v>
      </c>
      <c r="I156" s="76"/>
      <c r="J156" s="76"/>
      <c r="K156" s="76"/>
      <c r="L156" s="76" t="s">
        <v>162</v>
      </c>
      <c r="M156" s="76">
        <v>81</v>
      </c>
      <c r="N156" s="76">
        <v>18</v>
      </c>
      <c r="O156" s="76">
        <v>99</v>
      </c>
      <c r="P156" s="76" t="s">
        <v>164</v>
      </c>
      <c r="Q156" s="80">
        <v>1500000</v>
      </c>
      <c r="R156" s="77"/>
      <c r="S156" s="74" t="s">
        <v>487</v>
      </c>
      <c r="T156" s="74" t="s">
        <v>320</v>
      </c>
      <c r="U156" s="74">
        <v>48029130402</v>
      </c>
      <c r="V156" s="74">
        <v>132</v>
      </c>
      <c r="W156" s="74">
        <v>17</v>
      </c>
      <c r="X156" s="74">
        <v>4</v>
      </c>
      <c r="Y156" s="74">
        <v>8</v>
      </c>
      <c r="Z156" s="74">
        <v>0</v>
      </c>
      <c r="AA156" s="74">
        <v>4</v>
      </c>
      <c r="AB156" s="74">
        <v>7</v>
      </c>
      <c r="AC156" s="74">
        <v>172</v>
      </c>
      <c r="AD156" s="81" t="s">
        <v>728</v>
      </c>
    </row>
    <row r="157" spans="1:30" s="55" customFormat="1" ht="15" customHeight="1" x14ac:dyDescent="0.25">
      <c r="A157" s="57" t="s">
        <v>597</v>
      </c>
      <c r="B157" s="58" t="s">
        <v>598</v>
      </c>
      <c r="C157" s="58" t="s">
        <v>599</v>
      </c>
      <c r="D157" s="58" t="s">
        <v>579</v>
      </c>
      <c r="E157" s="58">
        <v>78223</v>
      </c>
      <c r="F157" s="58" t="s">
        <v>580</v>
      </c>
      <c r="G157" s="58">
        <v>9</v>
      </c>
      <c r="H157" s="58" t="s">
        <v>157</v>
      </c>
      <c r="I157" s="58"/>
      <c r="J157" s="58"/>
      <c r="K157" s="58" t="s">
        <v>159</v>
      </c>
      <c r="L157" s="58" t="s">
        <v>162</v>
      </c>
      <c r="M157" s="58">
        <v>63</v>
      </c>
      <c r="N157" s="58">
        <v>0</v>
      </c>
      <c r="O157" s="58">
        <v>63</v>
      </c>
      <c r="P157" s="58" t="s">
        <v>163</v>
      </c>
      <c r="Q157" s="68">
        <v>1500000</v>
      </c>
      <c r="R157" s="59"/>
      <c r="S157" s="55" t="s">
        <v>332</v>
      </c>
      <c r="T157" s="55" t="s">
        <v>581</v>
      </c>
      <c r="U157" s="55">
        <v>48029140900</v>
      </c>
      <c r="V157" s="55">
        <v>132</v>
      </c>
      <c r="W157" s="55">
        <v>17</v>
      </c>
      <c r="X157" s="55">
        <v>4</v>
      </c>
      <c r="Y157" s="55">
        <v>8</v>
      </c>
      <c r="Z157" s="55">
        <v>0</v>
      </c>
      <c r="AA157" s="55">
        <v>4</v>
      </c>
      <c r="AB157" s="55">
        <v>7</v>
      </c>
      <c r="AC157" s="55">
        <v>172</v>
      </c>
    </row>
    <row r="158" spans="1:30" s="55" customFormat="1" ht="15" customHeight="1" x14ac:dyDescent="0.25">
      <c r="A158" s="57" t="s">
        <v>576</v>
      </c>
      <c r="B158" s="58" t="s">
        <v>577</v>
      </c>
      <c r="C158" s="58" t="s">
        <v>578</v>
      </c>
      <c r="D158" s="58" t="s">
        <v>579</v>
      </c>
      <c r="E158" s="58">
        <v>78230</v>
      </c>
      <c r="F158" s="58" t="s">
        <v>580</v>
      </c>
      <c r="G158" s="58">
        <v>9</v>
      </c>
      <c r="H158" s="58" t="s">
        <v>157</v>
      </c>
      <c r="I158" s="58"/>
      <c r="J158" s="58"/>
      <c r="K158" s="58" t="s">
        <v>159</v>
      </c>
      <c r="L158" s="58" t="s">
        <v>162</v>
      </c>
      <c r="M158" s="58">
        <v>60</v>
      </c>
      <c r="N158" s="58">
        <v>0</v>
      </c>
      <c r="O158" s="58">
        <v>60</v>
      </c>
      <c r="P158" s="58" t="s">
        <v>163</v>
      </c>
      <c r="Q158" s="68">
        <v>1500000</v>
      </c>
      <c r="R158" s="59"/>
      <c r="S158" s="55" t="s">
        <v>332</v>
      </c>
      <c r="T158" s="55" t="s">
        <v>581</v>
      </c>
      <c r="U158" s="55">
        <v>48029181813</v>
      </c>
      <c r="V158" s="55">
        <v>139</v>
      </c>
      <c r="W158" s="55">
        <v>17</v>
      </c>
      <c r="X158" s="55">
        <v>4</v>
      </c>
      <c r="Y158" s="55">
        <v>8</v>
      </c>
      <c r="Z158" s="55">
        <v>0</v>
      </c>
      <c r="AA158" s="55">
        <v>4</v>
      </c>
      <c r="AB158" s="55">
        <v>0</v>
      </c>
      <c r="AC158" s="55">
        <v>172</v>
      </c>
    </row>
    <row r="159" spans="1:30" s="55" customFormat="1" ht="15" customHeight="1" x14ac:dyDescent="0.25">
      <c r="A159" s="57" t="s">
        <v>591</v>
      </c>
      <c r="B159" s="58" t="s">
        <v>592</v>
      </c>
      <c r="C159" s="58" t="s">
        <v>593</v>
      </c>
      <c r="D159" s="58" t="s">
        <v>579</v>
      </c>
      <c r="E159" s="58">
        <v>78240</v>
      </c>
      <c r="F159" s="58" t="s">
        <v>580</v>
      </c>
      <c r="G159" s="58">
        <v>9</v>
      </c>
      <c r="H159" s="58" t="s">
        <v>157</v>
      </c>
      <c r="I159" s="58"/>
      <c r="J159" s="58"/>
      <c r="K159" s="58"/>
      <c r="L159" s="58" t="s">
        <v>162</v>
      </c>
      <c r="M159" s="58">
        <v>62</v>
      </c>
      <c r="N159" s="58">
        <v>0</v>
      </c>
      <c r="O159" s="58">
        <v>62</v>
      </c>
      <c r="P159" s="58" t="s">
        <v>163</v>
      </c>
      <c r="Q159" s="68">
        <v>1500000</v>
      </c>
      <c r="R159" s="59"/>
      <c r="S159" s="55" t="s">
        <v>509</v>
      </c>
      <c r="T159" s="55" t="s">
        <v>510</v>
      </c>
      <c r="U159" s="55">
        <v>48029181404</v>
      </c>
      <c r="V159" s="55">
        <v>138</v>
      </c>
      <c r="W159" s="55">
        <v>17</v>
      </c>
      <c r="X159" s="55">
        <v>4</v>
      </c>
      <c r="Y159" s="55">
        <v>0</v>
      </c>
      <c r="Z159" s="55">
        <v>8</v>
      </c>
      <c r="AA159" s="55">
        <v>4</v>
      </c>
      <c r="AB159" s="55">
        <v>0</v>
      </c>
      <c r="AC159" s="55">
        <v>171</v>
      </c>
    </row>
    <row r="160" spans="1:30" s="55" customFormat="1" ht="15" customHeight="1" x14ac:dyDescent="0.25">
      <c r="A160" s="57" t="s">
        <v>603</v>
      </c>
      <c r="B160" s="58" t="s">
        <v>604</v>
      </c>
      <c r="C160" s="58" t="s">
        <v>605</v>
      </c>
      <c r="D160" s="58" t="s">
        <v>579</v>
      </c>
      <c r="E160" s="58">
        <v>78210</v>
      </c>
      <c r="F160" s="58" t="s">
        <v>580</v>
      </c>
      <c r="G160" s="58">
        <v>9</v>
      </c>
      <c r="H160" s="58" t="s">
        <v>157</v>
      </c>
      <c r="I160" s="58"/>
      <c r="J160" s="58"/>
      <c r="K160" s="58" t="s">
        <v>159</v>
      </c>
      <c r="L160" s="58" t="s">
        <v>162</v>
      </c>
      <c r="M160" s="58">
        <v>86</v>
      </c>
      <c r="N160" s="58">
        <v>0</v>
      </c>
      <c r="O160" s="58">
        <v>86</v>
      </c>
      <c r="P160" s="58" t="s">
        <v>163</v>
      </c>
      <c r="Q160" s="68">
        <v>1500000</v>
      </c>
      <c r="R160" s="59"/>
      <c r="S160" s="55" t="s">
        <v>585</v>
      </c>
      <c r="T160" s="55" t="s">
        <v>192</v>
      </c>
      <c r="U160" s="55">
        <v>48029140200</v>
      </c>
      <c r="V160" s="55">
        <v>131</v>
      </c>
      <c r="W160" s="55">
        <v>17</v>
      </c>
      <c r="X160" s="55">
        <v>4</v>
      </c>
      <c r="Y160" s="55">
        <v>8</v>
      </c>
      <c r="Z160" s="55">
        <v>0</v>
      </c>
      <c r="AA160" s="55">
        <v>4</v>
      </c>
      <c r="AB160" s="55">
        <v>7</v>
      </c>
      <c r="AC160" s="55">
        <v>171</v>
      </c>
    </row>
    <row r="161" spans="1:30" s="55" customFormat="1" ht="15" customHeight="1" x14ac:dyDescent="0.25">
      <c r="A161" s="57" t="s">
        <v>606</v>
      </c>
      <c r="B161" s="58" t="s">
        <v>607</v>
      </c>
      <c r="C161" s="58" t="s">
        <v>608</v>
      </c>
      <c r="D161" s="58" t="s">
        <v>579</v>
      </c>
      <c r="E161" s="58">
        <v>78212</v>
      </c>
      <c r="F161" s="58" t="s">
        <v>609</v>
      </c>
      <c r="G161" s="58">
        <v>9</v>
      </c>
      <c r="H161" s="58" t="s">
        <v>157</v>
      </c>
      <c r="I161" s="58"/>
      <c r="J161" s="58"/>
      <c r="K161" s="58"/>
      <c r="L161" s="58" t="s">
        <v>162</v>
      </c>
      <c r="M161" s="58">
        <v>80</v>
      </c>
      <c r="N161" s="58">
        <v>0</v>
      </c>
      <c r="O161" s="58">
        <v>80</v>
      </c>
      <c r="P161" s="58" t="s">
        <v>163</v>
      </c>
      <c r="Q161" s="68">
        <v>1500000</v>
      </c>
      <c r="R161" s="59"/>
      <c r="S161" s="55" t="s">
        <v>610</v>
      </c>
      <c r="T161" s="55" t="s">
        <v>611</v>
      </c>
      <c r="U161" s="55">
        <v>48029110700</v>
      </c>
      <c r="V161" s="55">
        <v>131</v>
      </c>
      <c r="W161" s="55">
        <v>17</v>
      </c>
      <c r="X161" s="56">
        <v>4</v>
      </c>
      <c r="Y161" s="55">
        <v>8</v>
      </c>
      <c r="Z161" s="55">
        <v>0</v>
      </c>
      <c r="AA161" s="55">
        <v>4</v>
      </c>
      <c r="AB161" s="55">
        <v>7</v>
      </c>
      <c r="AC161" s="55">
        <v>167</v>
      </c>
    </row>
    <row r="162" spans="1:30" s="41" customFormat="1" ht="15" customHeight="1" x14ac:dyDescent="0.25">
      <c r="A162" s="22" t="s">
        <v>22</v>
      </c>
      <c r="B162" s="35"/>
      <c r="C162" s="23">
        <v>5631659</v>
      </c>
      <c r="D162" s="39" t="s">
        <v>710</v>
      </c>
      <c r="E162" s="40">
        <f>COUNTA(A156:A161)</f>
        <v>6</v>
      </c>
      <c r="F162" s="34"/>
      <c r="G162" s="34"/>
      <c r="H162" s="36"/>
      <c r="I162" s="34"/>
      <c r="J162" s="37"/>
      <c r="K162" s="34"/>
      <c r="L162" s="34"/>
      <c r="M162" s="242" t="s">
        <v>18</v>
      </c>
      <c r="N162" s="243"/>
      <c r="O162" s="243"/>
      <c r="P162" s="244"/>
      <c r="Q162" s="33">
        <f>SUM(Q153:Q161)</f>
        <v>13500000</v>
      </c>
      <c r="R162" s="33"/>
      <c r="S162" s="38"/>
      <c r="T162" s="38"/>
      <c r="U162" s="38"/>
      <c r="V162" s="38"/>
      <c r="W162" s="38"/>
      <c r="X162" s="38"/>
      <c r="Y162" s="38"/>
      <c r="Z162" s="38"/>
      <c r="AA162" s="38"/>
      <c r="AB162" s="38"/>
      <c r="AC162" s="38"/>
    </row>
    <row r="163" spans="1:30" s="41" customFormat="1" ht="15" customHeight="1" x14ac:dyDescent="0.25">
      <c r="A163" s="22"/>
      <c r="B163" s="32" t="s">
        <v>54</v>
      </c>
      <c r="C163" s="26">
        <f>C162*0.4305</f>
        <v>2424429.1995000001</v>
      </c>
      <c r="D163" s="32"/>
      <c r="E163" s="26"/>
      <c r="F163" s="34"/>
      <c r="G163" s="34"/>
      <c r="H163" s="36"/>
      <c r="I163" s="34"/>
      <c r="J163" s="37"/>
      <c r="K163" s="34"/>
      <c r="L163" s="34"/>
      <c r="M163" s="54"/>
      <c r="N163" s="62"/>
      <c r="O163" s="62"/>
      <c r="P163" s="63"/>
      <c r="Q163" s="33"/>
      <c r="R163" s="33"/>
      <c r="S163" s="38"/>
      <c r="T163" s="38"/>
      <c r="U163" s="38"/>
      <c r="V163" s="38"/>
      <c r="W163" s="38"/>
      <c r="X163" s="38"/>
      <c r="Y163" s="38"/>
      <c r="Z163" s="38"/>
      <c r="AA163" s="38"/>
      <c r="AB163" s="38"/>
      <c r="AC163" s="38"/>
    </row>
    <row r="164" spans="1:30" s="17" customFormat="1" ht="15" customHeight="1" x14ac:dyDescent="0.25">
      <c r="A164" s="27" t="s">
        <v>40</v>
      </c>
      <c r="B164" s="28"/>
      <c r="C164" s="29"/>
      <c r="D164" s="28"/>
      <c r="E164" s="28"/>
      <c r="F164" s="28"/>
      <c r="G164" s="30"/>
      <c r="H164" s="28"/>
      <c r="I164" s="30"/>
      <c r="J164" s="28"/>
      <c r="K164" s="30"/>
      <c r="L164" s="28"/>
      <c r="M164" s="28"/>
      <c r="N164" s="28"/>
      <c r="O164" s="28"/>
      <c r="P164" s="28"/>
      <c r="Q164" s="67"/>
      <c r="R164" s="31"/>
    </row>
    <row r="165" spans="1:30" s="56" customFormat="1" ht="15" customHeight="1" x14ac:dyDescent="0.25">
      <c r="A165" s="71" t="s">
        <v>612</v>
      </c>
      <c r="B165" s="60" t="s">
        <v>613</v>
      </c>
      <c r="C165" s="60" t="s">
        <v>614</v>
      </c>
      <c r="D165" s="60" t="s">
        <v>615</v>
      </c>
      <c r="E165" s="60">
        <v>78332</v>
      </c>
      <c r="F165" s="60" t="s">
        <v>616</v>
      </c>
      <c r="G165" s="60">
        <v>10</v>
      </c>
      <c r="H165" s="60" t="s">
        <v>158</v>
      </c>
      <c r="I165" s="60"/>
      <c r="J165" s="60"/>
      <c r="K165" s="60"/>
      <c r="L165" s="60" t="s">
        <v>162</v>
      </c>
      <c r="M165" s="60">
        <v>67</v>
      </c>
      <c r="N165" s="60">
        <v>2</v>
      </c>
      <c r="O165" s="60">
        <v>69</v>
      </c>
      <c r="P165" s="60" t="s">
        <v>164</v>
      </c>
      <c r="Q165" s="72">
        <v>1064977</v>
      </c>
      <c r="R165" s="73"/>
      <c r="S165" s="56" t="s">
        <v>617</v>
      </c>
      <c r="T165" s="56" t="s">
        <v>618</v>
      </c>
      <c r="U165" s="56">
        <v>48249950400</v>
      </c>
      <c r="V165" s="56">
        <v>132</v>
      </c>
      <c r="W165" s="56">
        <v>17</v>
      </c>
      <c r="X165" s="56">
        <v>4</v>
      </c>
      <c r="Y165" s="56">
        <v>8</v>
      </c>
      <c r="Z165" s="56">
        <v>0</v>
      </c>
      <c r="AA165" s="56">
        <v>4</v>
      </c>
      <c r="AB165" s="56">
        <v>0</v>
      </c>
      <c r="AC165" s="56">
        <v>165</v>
      </c>
    </row>
    <row r="166" spans="1:30" s="56" customFormat="1" ht="15" customHeight="1" x14ac:dyDescent="0.25">
      <c r="A166" s="71" t="s">
        <v>619</v>
      </c>
      <c r="B166" s="60" t="s">
        <v>620</v>
      </c>
      <c r="C166" s="60" t="s">
        <v>621</v>
      </c>
      <c r="D166" s="60" t="s">
        <v>615</v>
      </c>
      <c r="E166" s="60">
        <v>78332</v>
      </c>
      <c r="F166" s="60" t="s">
        <v>616</v>
      </c>
      <c r="G166" s="60">
        <v>10</v>
      </c>
      <c r="H166" s="60" t="s">
        <v>158</v>
      </c>
      <c r="I166" s="60"/>
      <c r="J166" s="60"/>
      <c r="K166" s="60"/>
      <c r="L166" s="60" t="s">
        <v>162</v>
      </c>
      <c r="M166" s="60">
        <v>56</v>
      </c>
      <c r="N166" s="60">
        <v>0</v>
      </c>
      <c r="O166" s="60">
        <v>56</v>
      </c>
      <c r="P166" s="60" t="s">
        <v>164</v>
      </c>
      <c r="Q166" s="72">
        <v>1064977</v>
      </c>
      <c r="R166" s="73"/>
      <c r="S166" s="56" t="s">
        <v>398</v>
      </c>
      <c r="T166" s="56" t="s">
        <v>399</v>
      </c>
      <c r="U166" s="56">
        <v>48249950400</v>
      </c>
      <c r="V166" s="56">
        <v>130</v>
      </c>
      <c r="W166" s="56">
        <v>17</v>
      </c>
      <c r="X166" s="56">
        <v>4</v>
      </c>
      <c r="Y166" s="56">
        <v>8</v>
      </c>
      <c r="Z166" s="56">
        <v>0</v>
      </c>
      <c r="AA166" s="56">
        <v>4</v>
      </c>
      <c r="AB166" s="56">
        <v>0</v>
      </c>
      <c r="AC166" s="56">
        <v>163</v>
      </c>
    </row>
    <row r="167" spans="1:30" s="41" customFormat="1" ht="15" customHeight="1" x14ac:dyDescent="0.25">
      <c r="A167" s="22" t="s">
        <v>22</v>
      </c>
      <c r="B167" s="35"/>
      <c r="C167" s="23">
        <v>718680</v>
      </c>
      <c r="D167" s="39" t="s">
        <v>710</v>
      </c>
      <c r="E167" s="32">
        <v>2</v>
      </c>
      <c r="F167" s="34"/>
      <c r="G167" s="34"/>
      <c r="H167" s="36"/>
      <c r="I167" s="34"/>
      <c r="J167" s="37"/>
      <c r="K167" s="34"/>
      <c r="L167" s="34"/>
      <c r="M167" s="242" t="s">
        <v>18</v>
      </c>
      <c r="N167" s="243"/>
      <c r="O167" s="243"/>
      <c r="P167" s="244"/>
      <c r="Q167" s="33">
        <f>SUM(Q165:Q166)</f>
        <v>2129954</v>
      </c>
      <c r="R167" s="33"/>
      <c r="S167" s="38"/>
      <c r="T167" s="38"/>
      <c r="U167" s="38"/>
      <c r="V167" s="38"/>
      <c r="W167" s="38"/>
      <c r="X167" s="38"/>
      <c r="Y167" s="38"/>
      <c r="Z167" s="38"/>
      <c r="AA167" s="38"/>
      <c r="AB167" s="38"/>
      <c r="AC167" s="38"/>
    </row>
    <row r="168" spans="1:30" s="17" customFormat="1" ht="15" customHeight="1" x14ac:dyDescent="0.25">
      <c r="A168" s="27" t="s">
        <v>41</v>
      </c>
      <c r="B168" s="28"/>
      <c r="C168" s="29"/>
      <c r="D168" s="28"/>
      <c r="E168" s="28"/>
      <c r="F168" s="28"/>
      <c r="G168" s="30"/>
      <c r="H168" s="28"/>
      <c r="I168" s="30"/>
      <c r="J168" s="28"/>
      <c r="K168" s="30"/>
      <c r="L168" s="28"/>
      <c r="M168" s="28"/>
      <c r="N168" s="28"/>
      <c r="O168" s="28"/>
      <c r="P168" s="28"/>
      <c r="Q168" s="67"/>
      <c r="R168" s="31"/>
    </row>
    <row r="169" spans="1:30" s="55" customFormat="1" ht="15" customHeight="1" x14ac:dyDescent="0.25">
      <c r="A169" s="57">
        <v>21186</v>
      </c>
      <c r="B169" s="58" t="s">
        <v>629</v>
      </c>
      <c r="C169" s="58" t="s">
        <v>630</v>
      </c>
      <c r="D169" s="58" t="s">
        <v>625</v>
      </c>
      <c r="E169" s="58">
        <v>78401</v>
      </c>
      <c r="F169" s="58" t="s">
        <v>626</v>
      </c>
      <c r="G169" s="58">
        <v>10</v>
      </c>
      <c r="H169" s="58" t="s">
        <v>157</v>
      </c>
      <c r="I169" s="58"/>
      <c r="J169" s="58"/>
      <c r="K169" s="58" t="s">
        <v>159</v>
      </c>
      <c r="L169" s="58" t="s">
        <v>162</v>
      </c>
      <c r="M169" s="58">
        <v>72</v>
      </c>
      <c r="N169" s="58">
        <v>0</v>
      </c>
      <c r="O169" s="58">
        <v>72</v>
      </c>
      <c r="P169" s="58" t="s">
        <v>163</v>
      </c>
      <c r="Q169" s="68">
        <v>1500000</v>
      </c>
      <c r="R169" s="59"/>
      <c r="S169" s="55" t="s">
        <v>191</v>
      </c>
      <c r="T169" s="55" t="s">
        <v>192</v>
      </c>
      <c r="U169" s="55">
        <v>48355006400</v>
      </c>
      <c r="V169" s="55">
        <v>129</v>
      </c>
      <c r="W169" s="55">
        <v>17</v>
      </c>
      <c r="X169" s="55">
        <v>4</v>
      </c>
      <c r="Y169" s="55">
        <v>0</v>
      </c>
      <c r="Z169" s="55">
        <v>8</v>
      </c>
      <c r="AA169" s="55">
        <v>4</v>
      </c>
      <c r="AB169" s="55">
        <v>5</v>
      </c>
      <c r="AC169" s="55">
        <v>167</v>
      </c>
    </row>
    <row r="170" spans="1:30" s="55" customFormat="1" ht="15" customHeight="1" x14ac:dyDescent="0.25">
      <c r="A170" s="57" t="s">
        <v>622</v>
      </c>
      <c r="B170" s="58" t="s">
        <v>623</v>
      </c>
      <c r="C170" s="58" t="s">
        <v>624</v>
      </c>
      <c r="D170" s="58" t="s">
        <v>625</v>
      </c>
      <c r="E170" s="58">
        <v>78401</v>
      </c>
      <c r="F170" s="58" t="s">
        <v>626</v>
      </c>
      <c r="G170" s="58">
        <v>10</v>
      </c>
      <c r="H170" s="58" t="s">
        <v>157</v>
      </c>
      <c r="I170" s="58"/>
      <c r="J170" s="58"/>
      <c r="K170" s="58"/>
      <c r="L170" s="58" t="s">
        <v>162</v>
      </c>
      <c r="M170" s="58">
        <v>69</v>
      </c>
      <c r="N170" s="58">
        <v>5</v>
      </c>
      <c r="O170" s="58">
        <v>74</v>
      </c>
      <c r="P170" s="58" t="s">
        <v>163</v>
      </c>
      <c r="Q170" s="68">
        <v>1383899</v>
      </c>
      <c r="R170" s="59"/>
      <c r="S170" s="55" t="s">
        <v>627</v>
      </c>
      <c r="T170" s="55" t="s">
        <v>628</v>
      </c>
      <c r="U170" s="55">
        <v>48355006400</v>
      </c>
      <c r="V170" s="55">
        <v>131</v>
      </c>
      <c r="W170" s="55">
        <v>14</v>
      </c>
      <c r="X170" s="55">
        <v>4</v>
      </c>
      <c r="Y170" s="55">
        <v>8</v>
      </c>
      <c r="Z170" s="55">
        <v>0</v>
      </c>
      <c r="AA170" s="55">
        <v>4</v>
      </c>
      <c r="AB170" s="55">
        <v>5</v>
      </c>
      <c r="AC170" s="55">
        <v>166</v>
      </c>
    </row>
    <row r="171" spans="1:30" s="41" customFormat="1" ht="15" customHeight="1" x14ac:dyDescent="0.25">
      <c r="A171" s="22" t="s">
        <v>22</v>
      </c>
      <c r="B171" s="35"/>
      <c r="C171" s="23">
        <v>1401508</v>
      </c>
      <c r="D171" s="39" t="s">
        <v>710</v>
      </c>
      <c r="E171" s="32">
        <v>2</v>
      </c>
      <c r="F171" s="34"/>
      <c r="G171" s="34"/>
      <c r="H171" s="36"/>
      <c r="I171" s="34"/>
      <c r="J171" s="37"/>
      <c r="K171" s="34"/>
      <c r="L171" s="34"/>
      <c r="M171" s="242" t="s">
        <v>18</v>
      </c>
      <c r="N171" s="243"/>
      <c r="O171" s="243"/>
      <c r="P171" s="244"/>
      <c r="Q171" s="33">
        <f>SUM(Q169:Q170)</f>
        <v>2883899</v>
      </c>
      <c r="R171" s="33"/>
      <c r="S171" s="38"/>
      <c r="T171" s="38"/>
      <c r="U171" s="38"/>
      <c r="V171" s="38"/>
      <c r="W171" s="38"/>
      <c r="X171" s="38"/>
      <c r="Y171" s="38"/>
      <c r="Z171" s="38"/>
      <c r="AA171" s="38"/>
      <c r="AB171" s="38"/>
      <c r="AC171" s="38"/>
    </row>
    <row r="172" spans="1:30" s="17" customFormat="1" ht="15" customHeight="1" x14ac:dyDescent="0.25">
      <c r="A172" s="27" t="s">
        <v>42</v>
      </c>
      <c r="B172" s="28"/>
      <c r="C172" s="29"/>
      <c r="D172" s="28"/>
      <c r="E172" s="28"/>
      <c r="F172" s="28"/>
      <c r="G172" s="30"/>
      <c r="H172" s="28"/>
      <c r="I172" s="30"/>
      <c r="J172" s="28"/>
      <c r="K172" s="30"/>
      <c r="L172" s="28"/>
      <c r="M172" s="28"/>
      <c r="N172" s="28"/>
      <c r="O172" s="28"/>
      <c r="P172" s="28"/>
      <c r="Q172" s="67"/>
      <c r="R172" s="31"/>
    </row>
    <row r="173" spans="1:30" s="55" customFormat="1" ht="15" customHeight="1" x14ac:dyDescent="0.25">
      <c r="A173" s="57" t="s">
        <v>631</v>
      </c>
      <c r="B173" s="58" t="s">
        <v>632</v>
      </c>
      <c r="C173" s="58" t="s">
        <v>633</v>
      </c>
      <c r="D173" s="58" t="s">
        <v>634</v>
      </c>
      <c r="E173" s="58">
        <v>78840</v>
      </c>
      <c r="F173" s="58" t="s">
        <v>635</v>
      </c>
      <c r="G173" s="58">
        <v>11</v>
      </c>
      <c r="H173" s="58" t="s">
        <v>158</v>
      </c>
      <c r="I173" s="58"/>
      <c r="J173" s="58"/>
      <c r="K173" s="58"/>
      <c r="L173" s="58" t="s">
        <v>162</v>
      </c>
      <c r="M173" s="58">
        <v>55</v>
      </c>
      <c r="N173" s="58">
        <v>6</v>
      </c>
      <c r="O173" s="58">
        <v>61</v>
      </c>
      <c r="P173" s="58" t="s">
        <v>163</v>
      </c>
      <c r="Q173" s="68">
        <v>1006603</v>
      </c>
      <c r="R173" s="59"/>
      <c r="S173" s="55" t="s">
        <v>214</v>
      </c>
      <c r="T173" s="55" t="s">
        <v>215</v>
      </c>
      <c r="U173" s="55">
        <v>48465950400</v>
      </c>
      <c r="V173" s="55">
        <v>134</v>
      </c>
      <c r="W173" s="55">
        <v>17</v>
      </c>
      <c r="X173" s="55">
        <v>4</v>
      </c>
      <c r="Y173" s="55">
        <v>8</v>
      </c>
      <c r="Z173" s="55">
        <v>0</v>
      </c>
      <c r="AA173" s="55">
        <v>4</v>
      </c>
      <c r="AB173" s="55">
        <v>0</v>
      </c>
      <c r="AC173" s="55">
        <v>167</v>
      </c>
      <c r="AD173" s="79"/>
    </row>
    <row r="174" spans="1:30" s="56" customFormat="1" ht="15" customHeight="1" x14ac:dyDescent="0.25">
      <c r="A174" s="71" t="s">
        <v>636</v>
      </c>
      <c r="B174" s="60" t="s">
        <v>637</v>
      </c>
      <c r="C174" s="60" t="s">
        <v>638</v>
      </c>
      <c r="D174" s="60" t="s">
        <v>639</v>
      </c>
      <c r="E174" s="60">
        <v>78852</v>
      </c>
      <c r="F174" s="60" t="s">
        <v>640</v>
      </c>
      <c r="G174" s="60">
        <v>11</v>
      </c>
      <c r="H174" s="60" t="s">
        <v>158</v>
      </c>
      <c r="I174" s="60"/>
      <c r="J174" s="60"/>
      <c r="K174" s="60"/>
      <c r="L174" s="60" t="s">
        <v>162</v>
      </c>
      <c r="M174" s="60">
        <v>48</v>
      </c>
      <c r="N174" s="60">
        <v>0</v>
      </c>
      <c r="O174" s="60">
        <v>48</v>
      </c>
      <c r="P174" s="60" t="s">
        <v>163</v>
      </c>
      <c r="Q174" s="72">
        <v>967455</v>
      </c>
      <c r="R174" s="73"/>
      <c r="S174" s="56" t="s">
        <v>387</v>
      </c>
      <c r="T174" s="56" t="s">
        <v>388</v>
      </c>
      <c r="U174" s="56">
        <v>48323950602</v>
      </c>
      <c r="V174" s="56">
        <v>134</v>
      </c>
      <c r="W174" s="56">
        <v>17</v>
      </c>
      <c r="X174" s="56">
        <v>4</v>
      </c>
      <c r="Y174" s="56">
        <v>8</v>
      </c>
      <c r="Z174" s="56">
        <v>0</v>
      </c>
      <c r="AA174" s="56">
        <v>4</v>
      </c>
      <c r="AB174" s="56">
        <v>0</v>
      </c>
      <c r="AC174" s="56">
        <v>167</v>
      </c>
    </row>
    <row r="175" spans="1:30" s="56" customFormat="1" ht="15" customHeight="1" x14ac:dyDescent="0.25">
      <c r="A175" s="71" t="s">
        <v>641</v>
      </c>
      <c r="B175" s="60" t="s">
        <v>642</v>
      </c>
      <c r="C175" s="60" t="s">
        <v>643</v>
      </c>
      <c r="D175" s="60" t="s">
        <v>634</v>
      </c>
      <c r="E175" s="60">
        <v>78840</v>
      </c>
      <c r="F175" s="60" t="s">
        <v>635</v>
      </c>
      <c r="G175" s="60">
        <v>11</v>
      </c>
      <c r="H175" s="60" t="s">
        <v>158</v>
      </c>
      <c r="I175" s="60"/>
      <c r="J175" s="60"/>
      <c r="K175" s="60"/>
      <c r="L175" s="60" t="s">
        <v>162</v>
      </c>
      <c r="M175" s="60">
        <v>52</v>
      </c>
      <c r="N175" s="60">
        <v>4</v>
      </c>
      <c r="O175" s="60">
        <v>56</v>
      </c>
      <c r="P175" s="60" t="s">
        <v>164</v>
      </c>
      <c r="Q175" s="72">
        <v>1006603</v>
      </c>
      <c r="R175" s="73"/>
      <c r="S175" s="56" t="s">
        <v>398</v>
      </c>
      <c r="T175" s="56" t="s">
        <v>399</v>
      </c>
      <c r="U175" s="56">
        <v>48465950800</v>
      </c>
      <c r="V175" s="56">
        <v>134</v>
      </c>
      <c r="W175" s="56">
        <v>17</v>
      </c>
      <c r="X175" s="56">
        <v>4</v>
      </c>
      <c r="Y175" s="56">
        <v>8</v>
      </c>
      <c r="Z175" s="56">
        <v>0</v>
      </c>
      <c r="AA175" s="56">
        <v>4</v>
      </c>
      <c r="AB175" s="56">
        <v>0</v>
      </c>
      <c r="AC175" s="56">
        <v>167</v>
      </c>
    </row>
    <row r="176" spans="1:30" s="41" customFormat="1" ht="15" customHeight="1" x14ac:dyDescent="0.25">
      <c r="A176" s="22" t="s">
        <v>22</v>
      </c>
      <c r="B176" s="35"/>
      <c r="C176" s="23">
        <v>1019221</v>
      </c>
      <c r="D176" s="39" t="s">
        <v>710</v>
      </c>
      <c r="E176" s="32">
        <v>3</v>
      </c>
      <c r="F176" s="34"/>
      <c r="G176" s="34"/>
      <c r="H176" s="36"/>
      <c r="I176" s="34"/>
      <c r="J176" s="37"/>
      <c r="K176" s="34"/>
      <c r="L176" s="34"/>
      <c r="M176" s="242" t="s">
        <v>18</v>
      </c>
      <c r="N176" s="243"/>
      <c r="O176" s="243"/>
      <c r="P176" s="244"/>
      <c r="Q176" s="33">
        <f>SUM(Q173:Q175)</f>
        <v>2980661</v>
      </c>
      <c r="R176" s="33"/>
      <c r="S176" s="38"/>
      <c r="T176" s="38"/>
      <c r="U176" s="38"/>
      <c r="V176" s="38"/>
      <c r="W176" s="38"/>
      <c r="X176" s="38"/>
      <c r="Y176" s="38"/>
      <c r="Z176" s="38"/>
      <c r="AA176" s="38"/>
      <c r="AB176" s="38"/>
      <c r="AC176" s="38"/>
    </row>
    <row r="177" spans="1:30" s="17" customFormat="1" ht="15" customHeight="1" x14ac:dyDescent="0.25">
      <c r="A177" s="27" t="s">
        <v>43</v>
      </c>
      <c r="B177" s="28"/>
      <c r="C177" s="29"/>
      <c r="D177" s="28"/>
      <c r="E177" s="28"/>
      <c r="F177" s="28"/>
      <c r="G177" s="30"/>
      <c r="H177" s="28"/>
      <c r="I177" s="30"/>
      <c r="J177" s="28"/>
      <c r="K177" s="30"/>
      <c r="L177" s="28"/>
      <c r="M177" s="28"/>
      <c r="N177" s="28"/>
      <c r="O177" s="28"/>
      <c r="P177" s="28"/>
      <c r="Q177" s="67"/>
      <c r="R177" s="31"/>
    </row>
    <row r="178" spans="1:30" s="55" customFormat="1" ht="15" customHeight="1" x14ac:dyDescent="0.25">
      <c r="A178" s="57" t="s">
        <v>644</v>
      </c>
      <c r="B178" s="58" t="s">
        <v>645</v>
      </c>
      <c r="C178" s="58" t="s">
        <v>646</v>
      </c>
      <c r="D178" s="58" t="s">
        <v>647</v>
      </c>
      <c r="E178" s="58">
        <v>78503</v>
      </c>
      <c r="F178" s="58" t="s">
        <v>154</v>
      </c>
      <c r="G178" s="58">
        <v>11</v>
      </c>
      <c r="H178" s="58" t="s">
        <v>157</v>
      </c>
      <c r="I178" s="58"/>
      <c r="J178" s="58"/>
      <c r="K178" s="58"/>
      <c r="L178" s="58" t="s">
        <v>162</v>
      </c>
      <c r="M178" s="58">
        <v>96</v>
      </c>
      <c r="N178" s="58">
        <v>6</v>
      </c>
      <c r="O178" s="58">
        <v>102</v>
      </c>
      <c r="P178" s="58" t="s">
        <v>163</v>
      </c>
      <c r="Q178" s="68">
        <v>1500000</v>
      </c>
      <c r="R178" s="59"/>
      <c r="S178" s="55" t="s">
        <v>648</v>
      </c>
      <c r="T178" s="55" t="s">
        <v>504</v>
      </c>
      <c r="U178" s="55">
        <v>48215021202</v>
      </c>
      <c r="V178" s="55">
        <v>137</v>
      </c>
      <c r="W178" s="55">
        <v>17</v>
      </c>
      <c r="X178" s="55">
        <v>4</v>
      </c>
      <c r="Y178" s="55">
        <v>8</v>
      </c>
      <c r="Z178" s="55">
        <v>0</v>
      </c>
      <c r="AA178" s="55">
        <v>4</v>
      </c>
      <c r="AB178" s="55">
        <v>0</v>
      </c>
      <c r="AC178" s="55">
        <v>170</v>
      </c>
    </row>
    <row r="179" spans="1:30" s="55" customFormat="1" ht="15" customHeight="1" x14ac:dyDescent="0.25">
      <c r="A179" s="57" t="s">
        <v>649</v>
      </c>
      <c r="B179" s="58" t="s">
        <v>650</v>
      </c>
      <c r="C179" s="58" t="s">
        <v>651</v>
      </c>
      <c r="D179" s="58" t="s">
        <v>132</v>
      </c>
      <c r="E179" s="58">
        <v>78521</v>
      </c>
      <c r="F179" s="58" t="s">
        <v>148</v>
      </c>
      <c r="G179" s="58">
        <v>11</v>
      </c>
      <c r="H179" s="58" t="s">
        <v>157</v>
      </c>
      <c r="I179" s="58"/>
      <c r="J179" s="58"/>
      <c r="K179" s="58"/>
      <c r="L179" s="58" t="s">
        <v>162</v>
      </c>
      <c r="M179" s="58">
        <v>81</v>
      </c>
      <c r="N179" s="58">
        <v>7</v>
      </c>
      <c r="O179" s="58">
        <v>88</v>
      </c>
      <c r="P179" s="58" t="s">
        <v>163</v>
      </c>
      <c r="Q179" s="68">
        <v>1500000</v>
      </c>
      <c r="R179" s="59"/>
      <c r="S179" s="55" t="s">
        <v>652</v>
      </c>
      <c r="T179" s="55" t="s">
        <v>653</v>
      </c>
      <c r="U179" s="55">
        <v>48061013104</v>
      </c>
      <c r="V179" s="55">
        <v>137</v>
      </c>
      <c r="W179" s="55">
        <v>17</v>
      </c>
      <c r="X179" s="55">
        <v>4</v>
      </c>
      <c r="Y179" s="55">
        <v>8</v>
      </c>
      <c r="Z179" s="55">
        <v>0</v>
      </c>
      <c r="AA179" s="55">
        <v>4</v>
      </c>
      <c r="AB179" s="55">
        <v>0</v>
      </c>
      <c r="AC179" s="55">
        <v>170</v>
      </c>
    </row>
    <row r="180" spans="1:30" s="55" customFormat="1" ht="15" customHeight="1" x14ac:dyDescent="0.25">
      <c r="A180" s="57" t="s">
        <v>654</v>
      </c>
      <c r="B180" s="58" t="s">
        <v>655</v>
      </c>
      <c r="C180" s="58" t="s">
        <v>656</v>
      </c>
      <c r="D180" s="58" t="s">
        <v>657</v>
      </c>
      <c r="E180" s="58">
        <v>78041</v>
      </c>
      <c r="F180" s="58" t="s">
        <v>658</v>
      </c>
      <c r="G180" s="58">
        <v>11</v>
      </c>
      <c r="H180" s="58" t="s">
        <v>157</v>
      </c>
      <c r="I180" s="58"/>
      <c r="J180" s="58"/>
      <c r="K180" s="58"/>
      <c r="L180" s="58" t="s">
        <v>162</v>
      </c>
      <c r="M180" s="58">
        <v>55</v>
      </c>
      <c r="N180" s="58">
        <v>0</v>
      </c>
      <c r="O180" s="58">
        <v>55</v>
      </c>
      <c r="P180" s="58" t="s">
        <v>163</v>
      </c>
      <c r="Q180" s="68">
        <v>1178992</v>
      </c>
      <c r="R180" s="59"/>
      <c r="S180" s="55" t="s">
        <v>527</v>
      </c>
      <c r="T180" s="55" t="s">
        <v>250</v>
      </c>
      <c r="U180" s="55">
        <v>48479001718</v>
      </c>
      <c r="V180" s="55">
        <v>137</v>
      </c>
      <c r="W180" s="55">
        <v>17</v>
      </c>
      <c r="X180" s="55">
        <v>4</v>
      </c>
      <c r="Y180" s="55">
        <v>8</v>
      </c>
      <c r="Z180" s="55">
        <v>0</v>
      </c>
      <c r="AA180" s="55">
        <v>4</v>
      </c>
      <c r="AB180" s="55">
        <v>0</v>
      </c>
      <c r="AC180" s="55">
        <v>170</v>
      </c>
    </row>
    <row r="181" spans="1:30" s="55" customFormat="1" ht="15" customHeight="1" x14ac:dyDescent="0.25">
      <c r="A181" s="57" t="s">
        <v>659</v>
      </c>
      <c r="B181" s="58" t="s">
        <v>660</v>
      </c>
      <c r="C181" s="58" t="s">
        <v>661</v>
      </c>
      <c r="D181" s="58" t="s">
        <v>647</v>
      </c>
      <c r="E181" s="58">
        <v>78504</v>
      </c>
      <c r="F181" s="58" t="s">
        <v>154</v>
      </c>
      <c r="G181" s="58">
        <v>11</v>
      </c>
      <c r="H181" s="58" t="s">
        <v>157</v>
      </c>
      <c r="I181" s="58"/>
      <c r="J181" s="58"/>
      <c r="K181" s="58"/>
      <c r="L181" s="58" t="s">
        <v>162</v>
      </c>
      <c r="M181" s="58">
        <v>80</v>
      </c>
      <c r="N181" s="58">
        <v>4</v>
      </c>
      <c r="O181" s="58">
        <v>84</v>
      </c>
      <c r="P181" s="58" t="s">
        <v>164</v>
      </c>
      <c r="Q181" s="68">
        <v>1500000</v>
      </c>
      <c r="R181" s="59"/>
      <c r="S181" s="55" t="s">
        <v>627</v>
      </c>
      <c r="T181" s="55" t="s">
        <v>662</v>
      </c>
      <c r="U181" s="55">
        <v>48215020901</v>
      </c>
      <c r="V181" s="55">
        <v>137</v>
      </c>
      <c r="W181" s="55">
        <v>17</v>
      </c>
      <c r="X181" s="55">
        <v>4</v>
      </c>
      <c r="Y181" s="55">
        <v>8</v>
      </c>
      <c r="Z181" s="55">
        <v>0</v>
      </c>
      <c r="AA181" s="55">
        <v>4</v>
      </c>
      <c r="AB181" s="55">
        <v>0</v>
      </c>
      <c r="AC181" s="55">
        <v>170</v>
      </c>
    </row>
    <row r="182" spans="1:30" s="55" customFormat="1" ht="15" customHeight="1" x14ac:dyDescent="0.25">
      <c r="A182" s="57" t="s">
        <v>667</v>
      </c>
      <c r="B182" s="58" t="s">
        <v>668</v>
      </c>
      <c r="C182" s="58" t="s">
        <v>669</v>
      </c>
      <c r="D182" s="58" t="s">
        <v>670</v>
      </c>
      <c r="E182" s="58">
        <v>78539</v>
      </c>
      <c r="F182" s="58" t="s">
        <v>154</v>
      </c>
      <c r="G182" s="58">
        <v>11</v>
      </c>
      <c r="H182" s="58" t="s">
        <v>157</v>
      </c>
      <c r="I182" s="58"/>
      <c r="J182" s="58"/>
      <c r="K182" s="58"/>
      <c r="L182" s="58" t="s">
        <v>162</v>
      </c>
      <c r="M182" s="58">
        <v>80</v>
      </c>
      <c r="N182" s="58">
        <v>2</v>
      </c>
      <c r="O182" s="58">
        <v>82</v>
      </c>
      <c r="P182" s="58" t="s">
        <v>164</v>
      </c>
      <c r="Q182" s="68">
        <v>1500000</v>
      </c>
      <c r="R182" s="59"/>
      <c r="S182" s="55" t="s">
        <v>398</v>
      </c>
      <c r="T182" s="55" t="s">
        <v>399</v>
      </c>
      <c r="U182" s="55">
        <v>48215023904</v>
      </c>
      <c r="V182" s="55">
        <v>136</v>
      </c>
      <c r="W182" s="55">
        <v>17</v>
      </c>
      <c r="X182" s="55">
        <v>4</v>
      </c>
      <c r="Y182" s="55">
        <v>8</v>
      </c>
      <c r="Z182" s="55">
        <v>0</v>
      </c>
      <c r="AA182" s="55">
        <v>4</v>
      </c>
      <c r="AB182" s="55">
        <v>0</v>
      </c>
      <c r="AC182" s="56">
        <v>169</v>
      </c>
      <c r="AD182" s="79"/>
    </row>
    <row r="183" spans="1:30" s="55" customFormat="1" ht="15" customHeight="1" x14ac:dyDescent="0.25">
      <c r="A183" s="57" t="s">
        <v>663</v>
      </c>
      <c r="B183" s="58" t="s">
        <v>664</v>
      </c>
      <c r="C183" s="58" t="s">
        <v>665</v>
      </c>
      <c r="D183" s="58" t="s">
        <v>666</v>
      </c>
      <c r="E183" s="58">
        <v>78577</v>
      </c>
      <c r="F183" s="58" t="s">
        <v>154</v>
      </c>
      <c r="G183" s="58">
        <v>11</v>
      </c>
      <c r="H183" s="58" t="s">
        <v>157</v>
      </c>
      <c r="I183" s="58"/>
      <c r="J183" s="58"/>
      <c r="K183" s="58"/>
      <c r="L183" s="58" t="s">
        <v>162</v>
      </c>
      <c r="M183" s="58">
        <v>102</v>
      </c>
      <c r="N183" s="58">
        <v>18</v>
      </c>
      <c r="O183" s="58">
        <v>120</v>
      </c>
      <c r="P183" s="58" t="s">
        <v>163</v>
      </c>
      <c r="Q183" s="68">
        <v>1500000</v>
      </c>
      <c r="R183" s="59"/>
      <c r="S183" s="55" t="s">
        <v>648</v>
      </c>
      <c r="T183" s="55" t="s">
        <v>504</v>
      </c>
      <c r="U183" s="55">
        <v>48215021404</v>
      </c>
      <c r="V183" s="55">
        <v>136</v>
      </c>
      <c r="W183" s="55">
        <v>17</v>
      </c>
      <c r="X183" s="55">
        <v>4</v>
      </c>
      <c r="Y183" s="55">
        <v>8</v>
      </c>
      <c r="Z183" s="55">
        <v>0</v>
      </c>
      <c r="AA183" s="55">
        <v>4</v>
      </c>
      <c r="AB183" s="55">
        <v>0</v>
      </c>
      <c r="AC183" s="56">
        <v>169</v>
      </c>
    </row>
    <row r="184" spans="1:30" s="55" customFormat="1" ht="15" customHeight="1" x14ac:dyDescent="0.25">
      <c r="A184" s="57" t="s">
        <v>671</v>
      </c>
      <c r="B184" s="58" t="s">
        <v>672</v>
      </c>
      <c r="C184" s="58" t="s">
        <v>673</v>
      </c>
      <c r="D184" s="58" t="s">
        <v>657</v>
      </c>
      <c r="E184" s="58">
        <v>78045</v>
      </c>
      <c r="F184" s="58" t="s">
        <v>658</v>
      </c>
      <c r="G184" s="58">
        <v>11</v>
      </c>
      <c r="H184" s="58" t="s">
        <v>157</v>
      </c>
      <c r="I184" s="58"/>
      <c r="J184" s="58"/>
      <c r="K184" s="58"/>
      <c r="L184" s="58" t="s">
        <v>162</v>
      </c>
      <c r="M184" s="58">
        <v>80</v>
      </c>
      <c r="N184" s="58">
        <v>4</v>
      </c>
      <c r="O184" s="58">
        <v>84</v>
      </c>
      <c r="P184" s="58" t="s">
        <v>164</v>
      </c>
      <c r="Q184" s="68">
        <v>1500000</v>
      </c>
      <c r="R184" s="59"/>
      <c r="S184" s="55" t="s">
        <v>674</v>
      </c>
      <c r="T184" s="55" t="s">
        <v>662</v>
      </c>
      <c r="U184" s="55">
        <v>48479001720</v>
      </c>
      <c r="V184" s="55">
        <v>136</v>
      </c>
      <c r="W184" s="55">
        <v>17</v>
      </c>
      <c r="X184" s="55">
        <v>4</v>
      </c>
      <c r="Y184" s="55">
        <v>8</v>
      </c>
      <c r="Z184" s="55">
        <v>0</v>
      </c>
      <c r="AA184" s="55">
        <v>4</v>
      </c>
      <c r="AB184" s="55">
        <v>0</v>
      </c>
      <c r="AC184" s="56">
        <v>169</v>
      </c>
    </row>
    <row r="185" spans="1:30" s="55" customFormat="1" ht="15" customHeight="1" x14ac:dyDescent="0.25">
      <c r="A185" s="57" t="s">
        <v>675</v>
      </c>
      <c r="B185" s="58" t="s">
        <v>676</v>
      </c>
      <c r="C185" s="58" t="s">
        <v>677</v>
      </c>
      <c r="D185" s="58" t="s">
        <v>647</v>
      </c>
      <c r="E185" s="58">
        <v>78503</v>
      </c>
      <c r="F185" s="58" t="s">
        <v>154</v>
      </c>
      <c r="G185" s="58">
        <v>11</v>
      </c>
      <c r="H185" s="58" t="s">
        <v>157</v>
      </c>
      <c r="I185" s="58"/>
      <c r="J185" s="58"/>
      <c r="K185" s="58"/>
      <c r="L185" s="58" t="s">
        <v>162</v>
      </c>
      <c r="M185" s="58">
        <v>80</v>
      </c>
      <c r="N185" s="58">
        <v>0</v>
      </c>
      <c r="O185" s="58">
        <v>80</v>
      </c>
      <c r="P185" s="58" t="s">
        <v>163</v>
      </c>
      <c r="Q185" s="68">
        <v>1500000</v>
      </c>
      <c r="R185" s="59"/>
      <c r="S185" s="55" t="s">
        <v>167</v>
      </c>
      <c r="T185" s="55" t="s">
        <v>168</v>
      </c>
      <c r="U185" s="55">
        <v>48215021202</v>
      </c>
      <c r="V185" s="55">
        <v>135</v>
      </c>
      <c r="W185" s="55">
        <v>17</v>
      </c>
      <c r="X185" s="55">
        <v>4</v>
      </c>
      <c r="Y185" s="55">
        <v>8</v>
      </c>
      <c r="Z185" s="55">
        <v>0</v>
      </c>
      <c r="AA185" s="55">
        <v>4</v>
      </c>
      <c r="AB185" s="55">
        <v>0</v>
      </c>
      <c r="AC185" s="55">
        <v>168</v>
      </c>
    </row>
    <row r="186" spans="1:30" s="55" customFormat="1" ht="15" customHeight="1" x14ac:dyDescent="0.25">
      <c r="A186" s="57" t="s">
        <v>678</v>
      </c>
      <c r="B186" s="58" t="s">
        <v>679</v>
      </c>
      <c r="C186" s="58" t="s">
        <v>680</v>
      </c>
      <c r="D186" s="58" t="s">
        <v>132</v>
      </c>
      <c r="E186" s="58">
        <v>78526</v>
      </c>
      <c r="F186" s="58" t="s">
        <v>148</v>
      </c>
      <c r="G186" s="58">
        <v>11</v>
      </c>
      <c r="H186" s="58" t="s">
        <v>157</v>
      </c>
      <c r="I186" s="58"/>
      <c r="J186" s="58"/>
      <c r="K186" s="58"/>
      <c r="L186" s="58" t="s">
        <v>162</v>
      </c>
      <c r="M186" s="58">
        <v>9</v>
      </c>
      <c r="N186" s="58">
        <v>27</v>
      </c>
      <c r="O186" s="58">
        <v>36</v>
      </c>
      <c r="P186" s="58" t="s">
        <v>163</v>
      </c>
      <c r="Q186" s="68">
        <v>243844.614</v>
      </c>
      <c r="R186" s="59"/>
      <c r="S186" s="55" t="s">
        <v>167</v>
      </c>
      <c r="T186" s="55" t="s">
        <v>168</v>
      </c>
      <c r="U186" s="55">
        <v>48061012613</v>
      </c>
      <c r="V186" s="55">
        <v>132</v>
      </c>
      <c r="W186" s="55">
        <v>17</v>
      </c>
      <c r="X186" s="55">
        <v>8</v>
      </c>
      <c r="Y186" s="55">
        <v>8</v>
      </c>
      <c r="Z186" s="55">
        <v>0</v>
      </c>
      <c r="AA186" s="55">
        <v>0</v>
      </c>
      <c r="AB186" s="55">
        <v>0</v>
      </c>
      <c r="AC186" s="55">
        <v>165</v>
      </c>
    </row>
    <row r="187" spans="1:30" s="41" customFormat="1" ht="15" customHeight="1" x14ac:dyDescent="0.25">
      <c r="A187" s="22" t="s">
        <v>22</v>
      </c>
      <c r="B187" s="35"/>
      <c r="C187" s="23">
        <v>6343213</v>
      </c>
      <c r="D187" s="39" t="s">
        <v>710</v>
      </c>
      <c r="E187" s="40">
        <f>COUNTA(A178:A186)</f>
        <v>9</v>
      </c>
      <c r="F187" s="34"/>
      <c r="G187" s="34"/>
      <c r="H187" s="36"/>
      <c r="I187" s="34"/>
      <c r="J187" s="37"/>
      <c r="K187" s="34"/>
      <c r="L187" s="34"/>
      <c r="M187" s="242" t="s">
        <v>18</v>
      </c>
      <c r="N187" s="243"/>
      <c r="O187" s="243"/>
      <c r="P187" s="244"/>
      <c r="Q187" s="33">
        <f>SUM(Q178:Q186)</f>
        <v>11922836.614</v>
      </c>
      <c r="R187" s="33"/>
      <c r="S187" s="38"/>
      <c r="T187" s="38"/>
      <c r="U187" s="38"/>
      <c r="V187" s="38"/>
      <c r="W187" s="38"/>
      <c r="X187" s="38"/>
      <c r="Y187" s="38"/>
      <c r="Z187" s="38"/>
      <c r="AA187" s="38"/>
      <c r="AB187" s="38"/>
      <c r="AC187" s="38"/>
    </row>
    <row r="188" spans="1:30" s="17" customFormat="1" ht="15" customHeight="1" x14ac:dyDescent="0.25">
      <c r="A188" s="27" t="s">
        <v>44</v>
      </c>
      <c r="B188" s="28"/>
      <c r="C188" s="29"/>
      <c r="D188" s="28"/>
      <c r="E188" s="28"/>
      <c r="F188" s="28"/>
      <c r="G188" s="30"/>
      <c r="H188" s="28"/>
      <c r="I188" s="30"/>
      <c r="J188" s="28"/>
      <c r="K188" s="30"/>
      <c r="L188" s="28"/>
      <c r="M188" s="28"/>
      <c r="N188" s="28"/>
      <c r="O188" s="28"/>
      <c r="P188" s="28"/>
      <c r="Q188" s="67"/>
      <c r="R188" s="31"/>
    </row>
    <row r="189" spans="1:30" s="41" customFormat="1" ht="15" customHeight="1" x14ac:dyDescent="0.25">
      <c r="A189" s="22" t="s">
        <v>22</v>
      </c>
      <c r="B189" s="35"/>
      <c r="C189" s="23">
        <v>600000</v>
      </c>
      <c r="D189" s="39" t="s">
        <v>710</v>
      </c>
      <c r="E189" s="32">
        <v>0</v>
      </c>
      <c r="F189" s="34"/>
      <c r="G189" s="34"/>
      <c r="H189" s="36"/>
      <c r="I189" s="34"/>
      <c r="J189" s="37"/>
      <c r="K189" s="34"/>
      <c r="L189" s="34"/>
      <c r="M189" s="242" t="s">
        <v>18</v>
      </c>
      <c r="N189" s="243"/>
      <c r="O189" s="243"/>
      <c r="P189" s="244"/>
      <c r="Q189" s="33">
        <v>0</v>
      </c>
      <c r="R189" s="33"/>
      <c r="S189" s="38"/>
      <c r="T189" s="38"/>
      <c r="U189" s="38"/>
      <c r="V189" s="38"/>
      <c r="W189" s="38"/>
      <c r="X189" s="38"/>
      <c r="Y189" s="38"/>
      <c r="Z189" s="38"/>
      <c r="AA189" s="38"/>
      <c r="AB189" s="38"/>
      <c r="AC189" s="38"/>
    </row>
    <row r="190" spans="1:30" s="17" customFormat="1" ht="15" customHeight="1" x14ac:dyDescent="0.25">
      <c r="A190" s="27" t="s">
        <v>45</v>
      </c>
      <c r="B190" s="28"/>
      <c r="C190" s="29"/>
      <c r="D190" s="28"/>
      <c r="E190" s="28"/>
      <c r="F190" s="28"/>
      <c r="G190" s="30"/>
      <c r="H190" s="28"/>
      <c r="I190" s="30"/>
      <c r="J190" s="28"/>
      <c r="K190" s="30"/>
      <c r="L190" s="28"/>
      <c r="M190" s="28"/>
      <c r="N190" s="28"/>
      <c r="O190" s="28"/>
      <c r="P190" s="28"/>
      <c r="Q190" s="67"/>
      <c r="R190" s="31"/>
    </row>
    <row r="191" spans="1:30" s="55" customFormat="1" ht="15" customHeight="1" x14ac:dyDescent="0.25">
      <c r="A191" s="58" t="s">
        <v>681</v>
      </c>
      <c r="B191" s="58" t="s">
        <v>682</v>
      </c>
      <c r="C191" s="58" t="s">
        <v>683</v>
      </c>
      <c r="D191" s="58" t="s">
        <v>684</v>
      </c>
      <c r="E191" s="58">
        <v>76901</v>
      </c>
      <c r="F191" s="58" t="s">
        <v>685</v>
      </c>
      <c r="G191" s="58">
        <v>12</v>
      </c>
      <c r="H191" s="58" t="s">
        <v>157</v>
      </c>
      <c r="I191" s="58"/>
      <c r="J191" s="58"/>
      <c r="K191" s="58"/>
      <c r="L191" s="58" t="s">
        <v>162</v>
      </c>
      <c r="M191" s="58">
        <v>27</v>
      </c>
      <c r="N191" s="58">
        <v>9</v>
      </c>
      <c r="O191" s="58">
        <v>36</v>
      </c>
      <c r="P191" s="58" t="s">
        <v>163</v>
      </c>
      <c r="Q191" s="68">
        <v>612000</v>
      </c>
      <c r="R191" s="59"/>
      <c r="S191" s="55" t="s">
        <v>366</v>
      </c>
      <c r="T191" s="55" t="s">
        <v>166</v>
      </c>
      <c r="U191" s="55">
        <v>48451001101</v>
      </c>
      <c r="V191" s="55">
        <v>132</v>
      </c>
      <c r="W191" s="55">
        <v>17</v>
      </c>
      <c r="X191" s="55">
        <v>4</v>
      </c>
      <c r="Y191" s="55">
        <v>0</v>
      </c>
      <c r="Z191" s="55">
        <v>8</v>
      </c>
      <c r="AA191" s="55">
        <v>4</v>
      </c>
      <c r="AB191" s="55">
        <v>0</v>
      </c>
      <c r="AC191" s="55">
        <v>165</v>
      </c>
    </row>
    <row r="192" spans="1:30" s="55" customFormat="1" ht="15" customHeight="1" x14ac:dyDescent="0.25">
      <c r="A192" s="57" t="s">
        <v>686</v>
      </c>
      <c r="B192" s="60" t="s">
        <v>715</v>
      </c>
      <c r="C192" s="58" t="s">
        <v>687</v>
      </c>
      <c r="D192" s="58" t="s">
        <v>684</v>
      </c>
      <c r="E192" s="58">
        <v>76904</v>
      </c>
      <c r="F192" s="58" t="s">
        <v>685</v>
      </c>
      <c r="G192" s="58">
        <v>12</v>
      </c>
      <c r="H192" s="58" t="s">
        <v>157</v>
      </c>
      <c r="I192" s="58"/>
      <c r="J192" s="58"/>
      <c r="K192" s="58"/>
      <c r="L192" s="58" t="s">
        <v>162</v>
      </c>
      <c r="M192" s="58">
        <v>58</v>
      </c>
      <c r="N192" s="58">
        <v>14</v>
      </c>
      <c r="O192" s="58">
        <v>72</v>
      </c>
      <c r="P192" s="58" t="s">
        <v>163</v>
      </c>
      <c r="Q192" s="68">
        <v>1328167</v>
      </c>
      <c r="R192" s="59"/>
      <c r="S192" s="55" t="s">
        <v>366</v>
      </c>
      <c r="T192" s="55" t="s">
        <v>166</v>
      </c>
      <c r="U192" s="55">
        <v>48451001707</v>
      </c>
      <c r="V192" s="55">
        <v>123</v>
      </c>
      <c r="W192" s="55">
        <v>0</v>
      </c>
      <c r="X192" s="55">
        <v>4</v>
      </c>
      <c r="Y192" s="55">
        <v>0</v>
      </c>
      <c r="Z192" s="55">
        <v>8</v>
      </c>
      <c r="AA192" s="55">
        <v>4</v>
      </c>
      <c r="AB192" s="55">
        <v>0</v>
      </c>
      <c r="AC192" s="55">
        <v>139</v>
      </c>
    </row>
    <row r="193" spans="1:29" s="41" customFormat="1" ht="15" customHeight="1" x14ac:dyDescent="0.25">
      <c r="A193" s="22" t="s">
        <v>22</v>
      </c>
      <c r="B193" s="35"/>
      <c r="C193" s="23">
        <v>901341</v>
      </c>
      <c r="D193" s="39" t="s">
        <v>710</v>
      </c>
      <c r="E193" s="32">
        <v>2</v>
      </c>
      <c r="F193" s="34"/>
      <c r="G193" s="34"/>
      <c r="H193" s="36"/>
      <c r="I193" s="34"/>
      <c r="J193" s="37"/>
      <c r="K193" s="34"/>
      <c r="L193" s="34"/>
      <c r="M193" s="242" t="s">
        <v>18</v>
      </c>
      <c r="N193" s="243"/>
      <c r="O193" s="243"/>
      <c r="P193" s="244"/>
      <c r="Q193" s="33">
        <f>SUM(Q191:Q192)</f>
        <v>1940167</v>
      </c>
      <c r="R193" s="33"/>
      <c r="S193" s="38"/>
      <c r="T193" s="38"/>
      <c r="U193" s="38"/>
      <c r="V193" s="38"/>
      <c r="W193" s="38"/>
      <c r="X193" s="38"/>
      <c r="Y193" s="38"/>
      <c r="Z193" s="38"/>
      <c r="AA193" s="38"/>
      <c r="AB193" s="38"/>
      <c r="AC193" s="38"/>
    </row>
    <row r="194" spans="1:29" s="17" customFormat="1" ht="15" customHeight="1" x14ac:dyDescent="0.25">
      <c r="A194" s="27" t="s">
        <v>46</v>
      </c>
      <c r="B194" s="28"/>
      <c r="C194" s="29"/>
      <c r="D194" s="28"/>
      <c r="E194" s="28"/>
      <c r="F194" s="28"/>
      <c r="G194" s="30"/>
      <c r="H194" s="28"/>
      <c r="I194" s="30"/>
      <c r="J194" s="28"/>
      <c r="K194" s="30"/>
      <c r="L194" s="28"/>
      <c r="M194" s="28"/>
      <c r="N194" s="28"/>
      <c r="O194" s="28"/>
      <c r="P194" s="28"/>
      <c r="Q194" s="67"/>
      <c r="R194" s="31"/>
    </row>
    <row r="195" spans="1:29" s="212" customFormat="1" ht="15" customHeight="1" x14ac:dyDescent="0.25">
      <c r="A195" s="212" t="s">
        <v>688</v>
      </c>
      <c r="B195" s="212" t="s">
        <v>689</v>
      </c>
      <c r="C195" s="212" t="s">
        <v>690</v>
      </c>
      <c r="D195" s="212" t="s">
        <v>691</v>
      </c>
      <c r="E195" s="212">
        <v>79821</v>
      </c>
      <c r="F195" s="212" t="s">
        <v>692</v>
      </c>
      <c r="G195" s="212">
        <v>13</v>
      </c>
      <c r="H195" s="212" t="s">
        <v>158</v>
      </c>
      <c r="L195" s="212" t="s">
        <v>162</v>
      </c>
      <c r="M195" s="212">
        <v>48</v>
      </c>
      <c r="N195" s="212">
        <v>0</v>
      </c>
      <c r="O195" s="212">
        <v>48</v>
      </c>
      <c r="P195" s="212" t="s">
        <v>163</v>
      </c>
      <c r="Q195" s="213">
        <v>900000</v>
      </c>
      <c r="S195" s="212" t="s">
        <v>693</v>
      </c>
      <c r="T195" s="212" t="s">
        <v>694</v>
      </c>
      <c r="U195" s="212">
        <v>48141010221</v>
      </c>
      <c r="V195" s="212">
        <v>116</v>
      </c>
      <c r="W195" s="212">
        <v>17</v>
      </c>
      <c r="X195" s="212">
        <v>0</v>
      </c>
      <c r="Y195" s="212">
        <v>8</v>
      </c>
      <c r="Z195" s="212">
        <v>0</v>
      </c>
      <c r="AA195" s="212">
        <v>4</v>
      </c>
      <c r="AB195" s="212">
        <v>0</v>
      </c>
      <c r="AC195" s="212">
        <v>145</v>
      </c>
    </row>
    <row r="196" spans="1:29" s="41" customFormat="1" ht="15" customHeight="1" x14ac:dyDescent="0.25">
      <c r="A196" s="22" t="s">
        <v>22</v>
      </c>
      <c r="B196" s="35"/>
      <c r="C196" s="23">
        <v>600000</v>
      </c>
      <c r="D196" s="39" t="s">
        <v>710</v>
      </c>
      <c r="E196" s="32">
        <v>1</v>
      </c>
      <c r="F196" s="34"/>
      <c r="G196" s="34"/>
      <c r="H196" s="36"/>
      <c r="I196" s="34"/>
      <c r="J196" s="37"/>
      <c r="K196" s="34"/>
      <c r="L196" s="34"/>
      <c r="M196" s="242" t="s">
        <v>18</v>
      </c>
      <c r="N196" s="243"/>
      <c r="O196" s="243"/>
      <c r="P196" s="244"/>
      <c r="Q196" s="33">
        <v>900000</v>
      </c>
      <c r="R196" s="33"/>
      <c r="S196" s="38"/>
      <c r="T196" s="38"/>
      <c r="U196" s="38"/>
      <c r="V196" s="38"/>
      <c r="W196" s="38"/>
      <c r="X196" s="38"/>
      <c r="Y196" s="38"/>
      <c r="Z196" s="38"/>
      <c r="AA196" s="38"/>
      <c r="AB196" s="38"/>
      <c r="AC196" s="38"/>
    </row>
    <row r="197" spans="1:29" s="17" customFormat="1" ht="15" customHeight="1" x14ac:dyDescent="0.25">
      <c r="A197" s="27" t="s">
        <v>47</v>
      </c>
      <c r="B197" s="28"/>
      <c r="C197" s="29"/>
      <c r="D197" s="28"/>
      <c r="E197" s="28"/>
      <c r="F197" s="28"/>
      <c r="G197" s="30"/>
      <c r="H197" s="28"/>
      <c r="I197" s="30"/>
      <c r="J197" s="28"/>
      <c r="K197" s="30"/>
      <c r="L197" s="28"/>
      <c r="M197" s="28"/>
      <c r="N197" s="28"/>
      <c r="O197" s="28"/>
      <c r="P197" s="28"/>
      <c r="Q197" s="67"/>
      <c r="R197" s="31"/>
    </row>
    <row r="198" spans="1:29" s="55" customFormat="1" ht="15" customHeight="1" x14ac:dyDescent="0.25">
      <c r="A198" s="57" t="s">
        <v>700</v>
      </c>
      <c r="B198" s="58" t="s">
        <v>701</v>
      </c>
      <c r="C198" s="58" t="s">
        <v>702</v>
      </c>
      <c r="D198" s="58" t="s">
        <v>692</v>
      </c>
      <c r="E198" s="58">
        <v>79904</v>
      </c>
      <c r="F198" s="58" t="s">
        <v>692</v>
      </c>
      <c r="G198" s="58">
        <v>13</v>
      </c>
      <c r="H198" s="58" t="s">
        <v>157</v>
      </c>
      <c r="I198" s="58"/>
      <c r="J198" s="58"/>
      <c r="K198" s="58" t="s">
        <v>159</v>
      </c>
      <c r="L198" s="214" t="s">
        <v>160</v>
      </c>
      <c r="M198" s="58">
        <v>146</v>
      </c>
      <c r="N198" s="58">
        <v>0</v>
      </c>
      <c r="O198" s="58">
        <v>146</v>
      </c>
      <c r="P198" s="58" t="s">
        <v>163</v>
      </c>
      <c r="Q198" s="68">
        <v>1230369</v>
      </c>
      <c r="R198" s="59"/>
      <c r="S198" s="55" t="s">
        <v>703</v>
      </c>
      <c r="T198" s="55" t="s">
        <v>166</v>
      </c>
      <c r="U198" s="55">
        <v>48141000404</v>
      </c>
      <c r="V198" s="55">
        <v>124</v>
      </c>
      <c r="W198" s="55">
        <v>17</v>
      </c>
      <c r="X198" s="55">
        <v>4</v>
      </c>
      <c r="Y198" s="55">
        <v>0</v>
      </c>
      <c r="Z198" s="55">
        <v>8</v>
      </c>
      <c r="AA198" s="55">
        <v>4</v>
      </c>
      <c r="AB198" s="55">
        <v>0</v>
      </c>
      <c r="AC198" s="55">
        <v>157</v>
      </c>
    </row>
    <row r="199" spans="1:29" s="55" customFormat="1" ht="15" customHeight="1" x14ac:dyDescent="0.25">
      <c r="A199" s="57" t="s">
        <v>704</v>
      </c>
      <c r="B199" s="58" t="s">
        <v>705</v>
      </c>
      <c r="C199" s="58" t="s">
        <v>726</v>
      </c>
      <c r="D199" s="58" t="s">
        <v>692</v>
      </c>
      <c r="E199" s="58">
        <v>79938</v>
      </c>
      <c r="F199" s="58" t="s">
        <v>692</v>
      </c>
      <c r="G199" s="58">
        <v>13</v>
      </c>
      <c r="H199" s="58" t="s">
        <v>157</v>
      </c>
      <c r="I199" s="58"/>
      <c r="J199" s="58"/>
      <c r="K199" s="58"/>
      <c r="L199" s="58" t="s">
        <v>162</v>
      </c>
      <c r="M199" s="58">
        <v>80</v>
      </c>
      <c r="N199" s="58">
        <v>0</v>
      </c>
      <c r="O199" s="58">
        <v>80</v>
      </c>
      <c r="P199" s="58" t="s">
        <v>163</v>
      </c>
      <c r="Q199" s="68">
        <v>1291260</v>
      </c>
      <c r="R199" s="59"/>
      <c r="S199" s="55" t="s">
        <v>698</v>
      </c>
      <c r="T199" s="55" t="s">
        <v>699</v>
      </c>
      <c r="U199" s="55">
        <v>48141010339</v>
      </c>
      <c r="V199" s="55">
        <v>119</v>
      </c>
      <c r="W199" s="55">
        <v>17</v>
      </c>
      <c r="X199" s="55">
        <v>4</v>
      </c>
      <c r="Y199" s="55">
        <v>8</v>
      </c>
      <c r="Z199" s="55">
        <v>0</v>
      </c>
      <c r="AA199" s="55">
        <v>4</v>
      </c>
      <c r="AB199" s="55">
        <v>0</v>
      </c>
      <c r="AC199" s="55">
        <v>152</v>
      </c>
    </row>
    <row r="200" spans="1:29" s="55" customFormat="1" ht="15" customHeight="1" x14ac:dyDescent="0.25">
      <c r="A200" s="57" t="s">
        <v>695</v>
      </c>
      <c r="B200" s="58" t="s">
        <v>696</v>
      </c>
      <c r="C200" s="58" t="s">
        <v>697</v>
      </c>
      <c r="D200" s="58" t="s">
        <v>692</v>
      </c>
      <c r="E200" s="58">
        <v>79938</v>
      </c>
      <c r="F200" s="58" t="s">
        <v>692</v>
      </c>
      <c r="G200" s="58">
        <v>13</v>
      </c>
      <c r="H200" s="58" t="s">
        <v>157</v>
      </c>
      <c r="I200" s="58"/>
      <c r="J200" s="58"/>
      <c r="K200" s="58"/>
      <c r="L200" s="58" t="s">
        <v>162</v>
      </c>
      <c r="M200" s="58">
        <v>80</v>
      </c>
      <c r="N200" s="58">
        <v>0</v>
      </c>
      <c r="O200" s="58">
        <v>80</v>
      </c>
      <c r="P200" s="58" t="s">
        <v>163</v>
      </c>
      <c r="Q200" s="68">
        <v>1426000</v>
      </c>
      <c r="R200" s="59"/>
      <c r="S200" s="55" t="s">
        <v>698</v>
      </c>
      <c r="T200" s="55" t="s">
        <v>699</v>
      </c>
      <c r="U200" s="55">
        <v>48141010341</v>
      </c>
      <c r="V200" s="55">
        <v>126</v>
      </c>
      <c r="W200" s="55">
        <v>0</v>
      </c>
      <c r="X200" s="55">
        <v>4</v>
      </c>
      <c r="Y200" s="55">
        <v>8</v>
      </c>
      <c r="Z200" s="55">
        <v>0</v>
      </c>
      <c r="AA200" s="55">
        <v>4</v>
      </c>
      <c r="AB200" s="55">
        <v>0</v>
      </c>
      <c r="AC200" s="55">
        <v>142</v>
      </c>
    </row>
    <row r="201" spans="1:29" s="55" customFormat="1" ht="15" customHeight="1" x14ac:dyDescent="0.25">
      <c r="A201" s="57" t="s">
        <v>706</v>
      </c>
      <c r="B201" s="58" t="s">
        <v>707</v>
      </c>
      <c r="C201" s="58" t="s">
        <v>708</v>
      </c>
      <c r="D201" s="58" t="s">
        <v>709</v>
      </c>
      <c r="E201" s="58">
        <v>79927</v>
      </c>
      <c r="F201" s="58" t="s">
        <v>692</v>
      </c>
      <c r="G201" s="58">
        <v>13</v>
      </c>
      <c r="H201" s="58" t="s">
        <v>157</v>
      </c>
      <c r="I201" s="58"/>
      <c r="J201" s="58"/>
      <c r="K201" s="58"/>
      <c r="L201" s="58" t="s">
        <v>162</v>
      </c>
      <c r="M201" s="58">
        <v>48</v>
      </c>
      <c r="N201" s="58">
        <v>0</v>
      </c>
      <c r="O201" s="58">
        <v>48</v>
      </c>
      <c r="P201" s="58" t="s">
        <v>163</v>
      </c>
      <c r="Q201" s="68">
        <v>850000</v>
      </c>
      <c r="R201" s="59"/>
      <c r="S201" s="55" t="s">
        <v>693</v>
      </c>
      <c r="T201" s="55" t="s">
        <v>694</v>
      </c>
      <c r="U201" s="55">
        <v>48141004002</v>
      </c>
      <c r="V201" s="55">
        <v>115</v>
      </c>
      <c r="W201" s="55">
        <v>0</v>
      </c>
      <c r="X201" s="55">
        <v>0</v>
      </c>
      <c r="Y201" s="55">
        <v>0</v>
      </c>
      <c r="Z201" s="55">
        <v>0</v>
      </c>
      <c r="AA201" s="55">
        <v>4</v>
      </c>
      <c r="AB201" s="55">
        <v>0</v>
      </c>
      <c r="AC201" s="55">
        <v>119</v>
      </c>
    </row>
    <row r="202" spans="1:29" s="41" customFormat="1" ht="15" customHeight="1" thickBot="1" x14ac:dyDescent="0.3">
      <c r="A202" s="24" t="s">
        <v>22</v>
      </c>
      <c r="B202" s="35"/>
      <c r="C202" s="25">
        <v>2492588</v>
      </c>
      <c r="D202" s="39" t="s">
        <v>710</v>
      </c>
      <c r="E202" s="32">
        <v>4</v>
      </c>
      <c r="F202" s="34"/>
      <c r="G202" s="34"/>
      <c r="H202" s="36"/>
      <c r="I202" s="34"/>
      <c r="J202" s="34"/>
      <c r="K202" s="34"/>
      <c r="L202" s="34"/>
      <c r="M202" s="242" t="s">
        <v>18</v>
      </c>
      <c r="N202" s="243"/>
      <c r="O202" s="243"/>
      <c r="P202" s="244"/>
      <c r="Q202" s="33">
        <f>SUM(Q198:Q201)</f>
        <v>4797629</v>
      </c>
      <c r="R202" s="33"/>
      <c r="S202" s="38"/>
      <c r="T202" s="38"/>
      <c r="U202" s="38"/>
      <c r="V202" s="38"/>
      <c r="W202" s="38"/>
      <c r="X202" s="38"/>
      <c r="Y202" s="38"/>
      <c r="Z202" s="38"/>
      <c r="AA202" s="38"/>
      <c r="AB202" s="38"/>
      <c r="AC202" s="38"/>
    </row>
    <row r="203" spans="1:29" s="52" customFormat="1" ht="32.65" customHeight="1" thickBot="1" x14ac:dyDescent="0.3">
      <c r="A203" s="215" t="s">
        <v>712</v>
      </c>
      <c r="B203" s="216"/>
      <c r="C203" s="45">
        <v>84610768</v>
      </c>
      <c r="D203" s="64" t="s">
        <v>713</v>
      </c>
      <c r="E203" s="46">
        <v>133</v>
      </c>
      <c r="F203" s="46"/>
      <c r="G203" s="47"/>
      <c r="H203" s="48"/>
      <c r="I203" s="47"/>
      <c r="J203" s="49"/>
      <c r="K203" s="49"/>
      <c r="L203" s="49"/>
      <c r="M203" s="245" t="s">
        <v>711</v>
      </c>
      <c r="N203" s="246"/>
      <c r="O203" s="246"/>
      <c r="P203" s="246"/>
      <c r="Q203" s="69">
        <f>Q202+Q193+Q189+Q187+Q176+Q171+Q167+Q162+Q151+Q148+Q142+Q139+Q131+Q126+Q106+Q102+Q98+Q93+Q87+Q79+Q54+Q51+Q47+Q43+Q40+Q35+Q196</f>
        <v>159725643.62006402</v>
      </c>
      <c r="R203" s="50"/>
      <c r="S203" s="51"/>
    </row>
  </sheetData>
  <sheetProtection algorithmName="SHA-512" hashValue="XetzbvEoP2Xh14wfxyNqn2GsMemBRnZi9p0cXiEOoKGG0RrVNqz1M0bz9b0PsrH8FjIv3r+q9duAFQiCKCwAvw==" saltValue="WLfU+JQbWX1tjvre6FuA2Q==" spinCount="100000" sheet="1" formatCells="0" formatColumns="0" formatRows="0" insertColumns="0" insertRows="0" insertHyperlinks="0" deleteColumns="0" deleteRows="0" sort="0" autoFilter="0" pivotTables="0"/>
  <sortState ref="A13:DE37">
    <sortCondition descending="1" ref="V13:V37"/>
  </sortState>
  <mergeCells count="34">
    <mergeCell ref="M171:P171"/>
    <mergeCell ref="M176:P176"/>
    <mergeCell ref="M187:P187"/>
    <mergeCell ref="M203:P203"/>
    <mergeCell ref="M189:P189"/>
    <mergeCell ref="M193:P193"/>
    <mergeCell ref="M196:P196"/>
    <mergeCell ref="M202:P202"/>
    <mergeCell ref="M142:P142"/>
    <mergeCell ref="M148:P148"/>
    <mergeCell ref="M151:P151"/>
    <mergeCell ref="M162:P162"/>
    <mergeCell ref="M167:P167"/>
    <mergeCell ref="A9:B9"/>
    <mergeCell ref="A6:G8"/>
    <mergeCell ref="I6:O8"/>
    <mergeCell ref="E9:S9"/>
    <mergeCell ref="Q6:AC8"/>
    <mergeCell ref="A203:B203"/>
    <mergeCell ref="M35:P35"/>
    <mergeCell ref="M40:P40"/>
    <mergeCell ref="M43:P43"/>
    <mergeCell ref="M47:P47"/>
    <mergeCell ref="M51:P51"/>
    <mergeCell ref="M54:P54"/>
    <mergeCell ref="M79:P79"/>
    <mergeCell ref="M87:P87"/>
    <mergeCell ref="M93:P93"/>
    <mergeCell ref="M98:P98"/>
    <mergeCell ref="M102:P102"/>
    <mergeCell ref="M106:P106"/>
    <mergeCell ref="M126:P126"/>
    <mergeCell ref="M131:P131"/>
    <mergeCell ref="M139:P139"/>
  </mergeCells>
  <pageMargins left="0.25" right="0.25" top="0.75" bottom="0.75" header="0.3" footer="0.3"/>
  <pageSetup paperSize="5" scale="63" fitToHeight="0" orientation="landscape" r:id="rId1"/>
  <rowBreaks count="2" manualBreakCount="2">
    <brk id="36" max="29" man="1"/>
    <brk id="80" max="29" man="1"/>
  </rowBreaks>
  <ignoredErrors>
    <ignoredError sqref="A53:H53 L53:Q53 AD53:XFD53 A82:H86 L82:Q86 AD82:XFD86 A95:H97 K97:Q97 L95:Q96 AD97:XFD97 A100:H100 L100:Q100 AD100:XFD100 A104:H105 L104:Q105 AD104:XFD105 A129:H129 L129:Q129 AE129:XFD129 A144:H146 AD144:XFD147 M144:O144 Q144 A150:H150 L145:Q147 L150:Q150 AD150:XFD150 A165:H166 L165:Q166 AD165:XFD166 B169:H169 AD169:XFD169 L169:Q169 A174:H175 L174:Q175 AD174:XFD175 A192 A191:H191 AD191:XFD192 L191:Q192 A147 C147:H147 C192:H192 A125 S191:V192 S174:V175 S169:V169 S165:V166 S150:V150 S144:V147 S129:V129 S104:V105 S100:V100 S95:V97 S82:V86 S53:U53 A38:H39 L38:Q39 A42:H42 S38:XFD38 S42:XFD42 L42:Q42 A50:H50 A49 L50:Q50 A45:A46 S50:XFD50 A101:XFD101 K118:Q118 K108:Q108 L109:Q111 S108:XFD108 A170 S198:XFD201 A198:H201 L199:Q201 A108:H111 L117:Q117 S117:XFD117 A117:H121 L119:Q121 L124:Q124 A124:H124 S124:XFD124 A116 A130 S110:XFD111 S109:AC109 AE109:XFD109 S39:Z39 AB39 AD39:XFD39 A123:XFD123 S119:XFD120 S118:AC118 AE118:XFD118 S121:AC121 AE121:XFD121 A173 S178:XFD181 L178:Q181 A178:H181 A183:H186 L183:Q186 S183:XFD186 A182:AC182 AE182:XFD182 A159:A161 A153:XFD153 A154:AC155 AE154:XFD155 A133:A138 A114:XFD115 A112:AC113 AE95:XFD96 A91:XFD92 A13:XFD18 A31:XFD34 A56:XFD61 A63:XFD63 A62:AC62 AE62:XFD62 A156:XFD156 A158:XFD158 A157 A66:XFD66 A69:XFD69 A68:AC68 A12 A67:N67 AE67:XFD68 A64:AC65 AE64:XFD65 P67:AC67 AE112:XFD113 A19:AC30 AE19:XFD30 A73:XFD78 A70:AC72 AE70:XFD72 AE89:XFD90 A89:AC90 A122:Q122 S122:XFD122 A195 M198:Q19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Competitive HTC app log april 9</dc:title>
  <dc:subject>2021 Competitive HTC Application Submissions</dc:subject>
  <dc:creator>TDHCA</dc:creator>
  <cp:keywords>2021 9htc app log</cp:keywords>
  <dc:description>2018 Competitive HTC Pre-Application Submissions received at jotform.com 1515539489</dc:description>
  <cp:lastModifiedBy>Jason Burr</cp:lastModifiedBy>
  <cp:lastPrinted>2021-04-09T22:28:53Z</cp:lastPrinted>
  <dcterms:created xsi:type="dcterms:W3CDTF">2018-01-09T23:11:29Z</dcterms:created>
  <dcterms:modified xsi:type="dcterms:W3CDTF">2021-04-12T20:42:04Z</dcterms:modified>
  <cp:category>2021 9htc</cp:category>
</cp:coreProperties>
</file>