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0" yWindow="15" windowWidth="14835" windowHeight="11760"/>
  </bookViews>
  <sheets>
    <sheet name="Submissions" sheetId="1" r:id="rId1"/>
    <sheet name="Tie-breakers" sheetId="2" r:id="rId2"/>
  </sheets>
  <definedNames>
    <definedName name="_xlnm._FilterDatabase" localSheetId="0" hidden="1">Submissions!$A$1:$DI$167</definedName>
    <definedName name="_xlnm.Print_Titles" localSheetId="0">Submissions!$10:$10</definedName>
    <definedName name="_xlnm.Print_Titles" localSheetId="1">'Tie-breakers'!$5:$5</definedName>
  </definedNames>
  <calcPr calcId="125725"/>
</workbook>
</file>

<file path=xl/calcChain.xml><?xml version="1.0" encoding="utf-8"?>
<calcChain xmlns="http://schemas.openxmlformats.org/spreadsheetml/2006/main">
  <c r="C168" i="1"/>
  <c r="R59"/>
  <c r="C105"/>
  <c r="R105"/>
  <c r="R156"/>
  <c r="C156"/>
  <c r="C59" l="1"/>
  <c r="C170" s="1"/>
  <c r="R81" l="1"/>
  <c r="R147" l="1"/>
  <c r="R45"/>
  <c r="R31"/>
  <c r="R27"/>
  <c r="R21"/>
  <c r="R93"/>
  <c r="R139"/>
  <c r="R125"/>
  <c r="R97"/>
  <c r="R166"/>
  <c r="R134"/>
  <c r="R73"/>
  <c r="R68"/>
  <c r="R77"/>
  <c r="R109"/>
  <c r="R113"/>
  <c r="R129"/>
  <c r="R160"/>
  <c r="R118"/>
  <c r="R36"/>
  <c r="R63"/>
  <c r="R151"/>
  <c r="R40"/>
  <c r="C169"/>
  <c r="C171" l="1"/>
</calcChain>
</file>

<file path=xl/sharedStrings.xml><?xml version="1.0" encoding="utf-8"?>
<sst xmlns="http://schemas.openxmlformats.org/spreadsheetml/2006/main" count="1053" uniqueCount="453">
  <si>
    <t>Application Number</t>
  </si>
  <si>
    <t>City</t>
  </si>
  <si>
    <t>Development Name</t>
  </si>
  <si>
    <t>County</t>
  </si>
  <si>
    <t>Region</t>
  </si>
  <si>
    <t>Total Units</t>
  </si>
  <si>
    <t>Brownsville</t>
  </si>
  <si>
    <t>General</t>
  </si>
  <si>
    <t>Cameron</t>
  </si>
  <si>
    <t>Urban</t>
  </si>
  <si>
    <t>Austin</t>
  </si>
  <si>
    <t>Travis</t>
  </si>
  <si>
    <t>Irving</t>
  </si>
  <si>
    <t>Garland</t>
  </si>
  <si>
    <t>Dallas</t>
  </si>
  <si>
    <t>San Antonio</t>
  </si>
  <si>
    <t>Bexar</t>
  </si>
  <si>
    <t>Beaumont</t>
  </si>
  <si>
    <t>Jefferson</t>
  </si>
  <si>
    <t>Princeton</t>
  </si>
  <si>
    <t>Collin</t>
  </si>
  <si>
    <t>Houston</t>
  </si>
  <si>
    <t>Rosemount Estates</t>
  </si>
  <si>
    <t>Fort Bend</t>
  </si>
  <si>
    <t>El Paso</t>
  </si>
  <si>
    <t>Socorro</t>
  </si>
  <si>
    <t>1900 N Winfree</t>
  </si>
  <si>
    <t>Dayton</t>
  </si>
  <si>
    <t>Liberty</t>
  </si>
  <si>
    <t>Rural</t>
  </si>
  <si>
    <t>Tarrant</t>
  </si>
  <si>
    <t>Cambrian East Riverside</t>
  </si>
  <si>
    <t>Columbia Renaissance Square II Senior</t>
  </si>
  <si>
    <t>Fort Worth</t>
  </si>
  <si>
    <t>Highlander Senior Village</t>
  </si>
  <si>
    <t>Bulverde</t>
  </si>
  <si>
    <t>Comal</t>
  </si>
  <si>
    <t>Harris</t>
  </si>
  <si>
    <t>Palladium Celina Senior Living</t>
  </si>
  <si>
    <t>Lockhart</t>
  </si>
  <si>
    <t>Caldwell</t>
  </si>
  <si>
    <t>San Angelo</t>
  </si>
  <si>
    <t>Tom Green</t>
  </si>
  <si>
    <t>Corpus Christi</t>
  </si>
  <si>
    <t>Nueces</t>
  </si>
  <si>
    <t>The Miramonte</t>
  </si>
  <si>
    <t>Clyde</t>
  </si>
  <si>
    <t>Callahan</t>
  </si>
  <si>
    <t>Clyde Ranch</t>
  </si>
  <si>
    <t>Hidalgo</t>
  </si>
  <si>
    <t>Lubbock</t>
  </si>
  <si>
    <t>Orchid Circle Homes &amp; Las Palmas Homes</t>
  </si>
  <si>
    <t>Gregory</t>
  </si>
  <si>
    <t>San Patricio</t>
  </si>
  <si>
    <t>At-Risk</t>
  </si>
  <si>
    <t>Portland</t>
  </si>
  <si>
    <t>Farmhouse Row</t>
  </si>
  <si>
    <t>Slaton</t>
  </si>
  <si>
    <t>Wichita Falls</t>
  </si>
  <si>
    <t>Wichita</t>
  </si>
  <si>
    <t>Huntington at Miramonte</t>
  </si>
  <si>
    <t>Miramonte Single Living</t>
  </si>
  <si>
    <t>Granbury</t>
  </si>
  <si>
    <t>Hood</t>
  </si>
  <si>
    <t>Huntington at College Station</t>
  </si>
  <si>
    <t>College Station</t>
  </si>
  <si>
    <t>Brazos</t>
  </si>
  <si>
    <t>Longview</t>
  </si>
  <si>
    <t>Gregg</t>
  </si>
  <si>
    <t>Mineral Wells</t>
  </si>
  <si>
    <t>Palladium Crowley</t>
  </si>
  <si>
    <t>Crowley</t>
  </si>
  <si>
    <t>Palladium Teasley Lane</t>
  </si>
  <si>
    <t>Palladium Farmersville</t>
  </si>
  <si>
    <t>Farmersville</t>
  </si>
  <si>
    <t>Park Forest</t>
  </si>
  <si>
    <t>200 Cook Rd.</t>
  </si>
  <si>
    <t>Pathways at Chalmers Courts East</t>
  </si>
  <si>
    <t>Artisan at Ruiz</t>
  </si>
  <si>
    <t>Residences of Long Branch</t>
  </si>
  <si>
    <t>4217 Rowlett Road</t>
  </si>
  <si>
    <t>Rowlett</t>
  </si>
  <si>
    <t>Green Oaks Apartments</t>
  </si>
  <si>
    <t>Retreat West Beaumont</t>
  </si>
  <si>
    <t>Brown</t>
  </si>
  <si>
    <t>Patriot Park Family</t>
  </si>
  <si>
    <t>1306 F Avenue</t>
  </si>
  <si>
    <t>Plano</t>
  </si>
  <si>
    <t>Waters Park Studios</t>
  </si>
  <si>
    <t>Harrison</t>
  </si>
  <si>
    <t>Palo Pinto</t>
  </si>
  <si>
    <t>Caldwell Heights</t>
  </si>
  <si>
    <t>Burleson</t>
  </si>
  <si>
    <t>Metro 31 Senior Community</t>
  </si>
  <si>
    <t>Skyway Gardens</t>
  </si>
  <si>
    <t>Alpine</t>
  </si>
  <si>
    <t>Brewster</t>
  </si>
  <si>
    <t>New Hope Housing Dale Carnegie</t>
  </si>
  <si>
    <t>Lancaster Senior Village</t>
  </si>
  <si>
    <t>NEC Lancaster St &amp; Bellfort St</t>
  </si>
  <si>
    <t>San Juan Mission Villas</t>
  </si>
  <si>
    <t>McAllen</t>
  </si>
  <si>
    <t>Palmview Village</t>
  </si>
  <si>
    <t>Palmview</t>
  </si>
  <si>
    <t>Rutherford Park</t>
  </si>
  <si>
    <t>Monroe Crossing</t>
  </si>
  <si>
    <t>Guadalupe Villas</t>
  </si>
  <si>
    <t>Avanti at Greenwood</t>
  </si>
  <si>
    <t>6102 Greenwood Dr</t>
  </si>
  <si>
    <t>Avanti at Sienna Palms Legacy</t>
  </si>
  <si>
    <t>Gray</t>
  </si>
  <si>
    <t>North Alamo Heights</t>
  </si>
  <si>
    <t>Andrews</t>
  </si>
  <si>
    <t>Ridge Villas</t>
  </si>
  <si>
    <t>Midway Villas</t>
  </si>
  <si>
    <t>Smith</t>
  </si>
  <si>
    <t>Mariposa Apartment Homes at Westchester</t>
  </si>
  <si>
    <t>Mariposa Apartment Homes at Waxahachie</t>
  </si>
  <si>
    <t>Cypress Creek Apartment Homes at Hazelwood Street</t>
  </si>
  <si>
    <t>Glenn Park Apartments</t>
  </si>
  <si>
    <t>4001 S. Chadbourne</t>
  </si>
  <si>
    <t>Harvest Park Apartments</t>
  </si>
  <si>
    <t>Pampa</t>
  </si>
  <si>
    <t>Las Villas del Rio Hondo</t>
  </si>
  <si>
    <t>501 E. Jasmine</t>
  </si>
  <si>
    <t>2222 Cleburne</t>
  </si>
  <si>
    <t>865 TX-105</t>
  </si>
  <si>
    <t>Sour Lake</t>
  </si>
  <si>
    <t>Hardin</t>
  </si>
  <si>
    <t>Sweetbriar Hills Apartments</t>
  </si>
  <si>
    <t>Jasper</t>
  </si>
  <si>
    <t>Groveton Seniors Apartments</t>
  </si>
  <si>
    <t>Groveton</t>
  </si>
  <si>
    <t>Trinity</t>
  </si>
  <si>
    <t>Somerset Lofts</t>
  </si>
  <si>
    <t>Cannon Courts</t>
  </si>
  <si>
    <t>808 East Hall St</t>
  </si>
  <si>
    <t>Bangs</t>
  </si>
  <si>
    <t>Fish Pond at Cuero</t>
  </si>
  <si>
    <t>Cuero</t>
  </si>
  <si>
    <t>DeWitt</t>
  </si>
  <si>
    <t>Fish Pond at Portland</t>
  </si>
  <si>
    <t>Saline Creek Senior Village</t>
  </si>
  <si>
    <t>Noonday</t>
  </si>
  <si>
    <t>2400 Bryan</t>
  </si>
  <si>
    <t>Museum Reach Lofts</t>
  </si>
  <si>
    <t>Hill Court Villas</t>
  </si>
  <si>
    <t>1111 Hill Court Blvd</t>
  </si>
  <si>
    <t>Pines at Allen Street</t>
  </si>
  <si>
    <t>Kountze</t>
  </si>
  <si>
    <t>Village at Greenwood</t>
  </si>
  <si>
    <t>Village at Roosevelt</t>
  </si>
  <si>
    <t>1507 Roosevelt Avenue</t>
  </si>
  <si>
    <t>Silver Spur Apartments</t>
  </si>
  <si>
    <t>Heritage at Wylie</t>
  </si>
  <si>
    <t>Montgomery</t>
  </si>
  <si>
    <t>Campanile on Commerce</t>
  </si>
  <si>
    <t>The Reserves at Maplewood II</t>
  </si>
  <si>
    <t>Seaside Lodge at Chesapeake Bay</t>
  </si>
  <si>
    <t>20209 FM 506</t>
  </si>
  <si>
    <t>Santa Rosa</t>
  </si>
  <si>
    <t>Talavera Lofts</t>
  </si>
  <si>
    <t>Scott Street Lofts</t>
  </si>
  <si>
    <t>Fulton Lofts</t>
  </si>
  <si>
    <t>Travis Flats</t>
  </si>
  <si>
    <t>The Greenery</t>
  </si>
  <si>
    <t>Fairmont Seniors</t>
  </si>
  <si>
    <t>Avenue Commons</t>
  </si>
  <si>
    <t>NWC of SE Ave E and SE Mustang Dr</t>
  </si>
  <si>
    <t>Capella</t>
  </si>
  <si>
    <t>Ovation Senior Living</t>
  </si>
  <si>
    <t>Canova Palms</t>
  </si>
  <si>
    <t>The Reserves at Merriwood Ranch</t>
  </si>
  <si>
    <t>The Residences at Canyon Lake</t>
  </si>
  <si>
    <t>1500 Island View</t>
  </si>
  <si>
    <t>Canyon Lake</t>
  </si>
  <si>
    <t>Heritage Tower</t>
  </si>
  <si>
    <t>Diboll Pioneer Crossing</t>
  </si>
  <si>
    <t>Diboll</t>
  </si>
  <si>
    <t>Angelina</t>
  </si>
  <si>
    <t>Iowa Park Pioneer Crossing</t>
  </si>
  <si>
    <t>Lakeview Pointe Apartments</t>
  </si>
  <si>
    <t>Provision at Synott</t>
  </si>
  <si>
    <t>Provision at Lake Houston</t>
  </si>
  <si>
    <t>Merritt Manor</t>
  </si>
  <si>
    <t>Hickory Trails</t>
  </si>
  <si>
    <t>NEQ of Page Rd and E Loop 281</t>
  </si>
  <si>
    <t>ETJ</t>
  </si>
  <si>
    <t>Market Rate Units</t>
  </si>
  <si>
    <t>Texas Department of Housing and Community Affairs</t>
  </si>
  <si>
    <t>2018 Competitive (9%) Housing Tax Credit ("HTC") Program</t>
  </si>
  <si>
    <t>At-Risk Set-Aside</t>
  </si>
  <si>
    <t>Total HTCs Requested</t>
  </si>
  <si>
    <t>USDA Set-Aside</t>
  </si>
  <si>
    <t>x</t>
  </si>
  <si>
    <t>Construction Type</t>
  </si>
  <si>
    <t>NC</t>
  </si>
  <si>
    <t>AcR</t>
  </si>
  <si>
    <t>Region 1/Rural</t>
  </si>
  <si>
    <t>Region 1/Urban</t>
  </si>
  <si>
    <t>Region 2/Rural</t>
  </si>
  <si>
    <t>Region 2/Urban</t>
  </si>
  <si>
    <t>Region 3/Rural</t>
  </si>
  <si>
    <t>Region 3/Urban</t>
  </si>
  <si>
    <t>Region 4/Rural</t>
  </si>
  <si>
    <t>Region 4/Urban</t>
  </si>
  <si>
    <t>Region 5/Rural</t>
  </si>
  <si>
    <t>Region 5/Urban</t>
  </si>
  <si>
    <t>Region 6/Rural</t>
  </si>
  <si>
    <t>Region 6/Urban</t>
  </si>
  <si>
    <t>IH-20 west of N. Hays Road</t>
  </si>
  <si>
    <t>Crowley Plover Rd E of Canoe Way</t>
  </si>
  <si>
    <t>8506 Hempstead Rd.</t>
  </si>
  <si>
    <t>Moore Rd b/t Court Rd &amp; 5th St</t>
  </si>
  <si>
    <t>Region 7/Rural</t>
  </si>
  <si>
    <t>Region 7/Urban</t>
  </si>
  <si>
    <t>Region 8/Rural</t>
  </si>
  <si>
    <t>Region 8/Urban</t>
  </si>
  <si>
    <t>Region 9/Rural</t>
  </si>
  <si>
    <t>Region 9/Urban</t>
  </si>
  <si>
    <t>Region 10/Rural</t>
  </si>
  <si>
    <t>Region 10/Urban</t>
  </si>
  <si>
    <t>SEC of Akins Dr and Moore Ave</t>
  </si>
  <si>
    <t>Region 11/Rural</t>
  </si>
  <si>
    <t>Region 11/Urban</t>
  </si>
  <si>
    <t>W Lakeside Blvd, S of El Dorado Ave</t>
  </si>
  <si>
    <t>Region 12/Rural</t>
  </si>
  <si>
    <t>Region 12/Urban</t>
  </si>
  <si>
    <t>Region 13/Rural</t>
  </si>
  <si>
    <t>Region 13/Urban</t>
  </si>
  <si>
    <t>SEC of S Walker St and Lechugilla</t>
  </si>
  <si>
    <t>Elderly Preference</t>
  </si>
  <si>
    <t>Elderly Limitation</t>
  </si>
  <si>
    <t>Nevarez Palms</t>
  </si>
  <si>
    <t>NEQ of Alameda and Nevarez</t>
  </si>
  <si>
    <t>Murray Calhoun</t>
  </si>
  <si>
    <t>Charles Holcomb</t>
  </si>
  <si>
    <t>Tracey Fine</t>
  </si>
  <si>
    <t>Melissa Fisher</t>
  </si>
  <si>
    <t>Carla Mancha</t>
  </si>
  <si>
    <t>Devin Baker</t>
  </si>
  <si>
    <t>Vaughn Zimmerman</t>
  </si>
  <si>
    <t>Sally Roth</t>
  </si>
  <si>
    <t>Thomas E. Huth</t>
  </si>
  <si>
    <t>Justin Zimmerman</t>
  </si>
  <si>
    <t>Lisa Stephens</t>
  </si>
  <si>
    <t>D. Scott Galbraith</t>
  </si>
  <si>
    <t>Stuart Shaw</t>
  </si>
  <si>
    <t>Jean Latsha</t>
  </si>
  <si>
    <t>David Yarden</t>
  </si>
  <si>
    <t>Jean Brown</t>
  </si>
  <si>
    <t>Ben King</t>
  </si>
  <si>
    <t>Jeremy Mears</t>
  </si>
  <si>
    <t>Michael Fogel</t>
  </si>
  <si>
    <t>Miranda Sprague</t>
  </si>
  <si>
    <t>Melissa Giacona</t>
  </si>
  <si>
    <t>Nathan Kelley</t>
  </si>
  <si>
    <t>Donna Rickenbacker</t>
  </si>
  <si>
    <t>Mark Musemeche</t>
  </si>
  <si>
    <t>Les Kilday</t>
  </si>
  <si>
    <t>Doak Brown</t>
  </si>
  <si>
    <t>Joy Horak-Brown</t>
  </si>
  <si>
    <t>Todd Erickson</t>
  </si>
  <si>
    <t>Walter Moreau</t>
  </si>
  <si>
    <t>Jason Haskins</t>
  </si>
  <si>
    <t>Suzanne Schwertner</t>
  </si>
  <si>
    <t>JoEllen Smith</t>
  </si>
  <si>
    <t>Butch Richardson</t>
  </si>
  <si>
    <t>Lucila Diaz</t>
  </si>
  <si>
    <t>Jennifer Gonzalez</t>
  </si>
  <si>
    <t>Roger Canales</t>
  </si>
  <si>
    <t>David Fournier</t>
  </si>
  <si>
    <t>Henry Flores</t>
  </si>
  <si>
    <t>Steve Lollis</t>
  </si>
  <si>
    <t>Tim Lang</t>
  </si>
  <si>
    <t>Manish Verma</t>
  </si>
  <si>
    <t>Craig Alter</t>
  </si>
  <si>
    <t>Roy Lopez</t>
  </si>
  <si>
    <t xml:space="preserve"> </t>
  </si>
  <si>
    <t>Britton Jones</t>
  </si>
  <si>
    <t>Chloe Dotson</t>
  </si>
  <si>
    <t>Total Applications</t>
  </si>
  <si>
    <t>Memorial Apartments II</t>
  </si>
  <si>
    <t>X</t>
  </si>
  <si>
    <t>Art Schuldt, Jr.</t>
  </si>
  <si>
    <t xml:space="preserve">Sandstone Foothills Apartments </t>
  </si>
  <si>
    <t xml:space="preserve">341 Oak Street </t>
  </si>
  <si>
    <t>Dayton  Retirement Center</t>
  </si>
  <si>
    <t>Sweetwater Apartments</t>
  </si>
  <si>
    <t>668 W Martin Luther King Blvd.</t>
  </si>
  <si>
    <t>1110 E. 1st Street</t>
  </si>
  <si>
    <t>AcR/SS</t>
  </si>
  <si>
    <t>Daniel Sailler, III</t>
  </si>
  <si>
    <t>Kent R. Hance, Sr.</t>
  </si>
  <si>
    <t>2400 Bryan Street</t>
  </si>
  <si>
    <t>NEQ of W Pioneer Dr and W Irving Blvd</t>
  </si>
  <si>
    <t>Grand Prairie</t>
  </si>
  <si>
    <t>Deepak P. Sulakhe</t>
  </si>
  <si>
    <t>Donald Sampley</t>
  </si>
  <si>
    <t xml:space="preserve">Lavon Senior Villas </t>
  </si>
  <si>
    <t>902 Lavon Dr.</t>
  </si>
  <si>
    <t>NC/Adr</t>
  </si>
  <si>
    <t>208 N Green Street</t>
  </si>
  <si>
    <t>Noorallah Jooma</t>
  </si>
  <si>
    <t xml:space="preserve">Montgomery </t>
  </si>
  <si>
    <t>325 Flagship Blvd.</t>
  </si>
  <si>
    <t>Heritage Seniors</t>
  </si>
  <si>
    <t xml:space="preserve">2800 Commerce </t>
  </si>
  <si>
    <t>Supportive Housing</t>
  </si>
  <si>
    <t>David Mark Koogler</t>
  </si>
  <si>
    <t>5200-5500 Fulton Street</t>
  </si>
  <si>
    <t xml:space="preserve">W. Little York Apartments </t>
  </si>
  <si>
    <t>Ann J. Robison</t>
  </si>
  <si>
    <t>J. Steve Ford</t>
  </si>
  <si>
    <t>Lockhart Springs</t>
  </si>
  <si>
    <t>Brian Kimes</t>
  </si>
  <si>
    <t>5325-5335 Airport Boulvard</t>
  </si>
  <si>
    <t>1806 Clubview Avenue</t>
  </si>
  <si>
    <t>R. Hunter Goodwin</t>
  </si>
  <si>
    <t>S 9100 blk S Presa Street</t>
  </si>
  <si>
    <t>NC/SS</t>
  </si>
  <si>
    <t xml:space="preserve">Bexar </t>
  </si>
  <si>
    <t xml:space="preserve">1507 Ruiz </t>
  </si>
  <si>
    <t>1219 State Hwy 72 West</t>
  </si>
  <si>
    <t xml:space="preserve">Las Casitas de Azucar                            
</t>
  </si>
  <si>
    <t xml:space="preserve">Rio Hondo </t>
  </si>
  <si>
    <t>310 E Colorado Street</t>
  </si>
  <si>
    <t>SWQ of El Dorado Ave and W Lakeside Blvd</t>
  </si>
  <si>
    <t xml:space="preserve">Pendleton Square </t>
  </si>
  <si>
    <t>R.L. "Bobby" Bowling, IV</t>
  </si>
  <si>
    <t>Jamie O Perez Memorial Apartments</t>
  </si>
  <si>
    <t>EL Paso</t>
  </si>
  <si>
    <t>SEC of Wren Ave and Gallivant Place</t>
  </si>
  <si>
    <t>Scattered site locations</t>
  </si>
  <si>
    <t>1100 Block of E. Harvester Ave</t>
  </si>
  <si>
    <t>W Audie Murphy Pkwy and 607</t>
  </si>
  <si>
    <t>IH 30, E of Bass Pro Dr</t>
  </si>
  <si>
    <t>CR 168 and S. H. 155</t>
  </si>
  <si>
    <t>NEQ Allen St. and Tubb St.</t>
  </si>
  <si>
    <t>SWC College St and Wendelin Dr</t>
  </si>
  <si>
    <t>SEC Dale Carnegie Ln and Regency Sq Blvd</t>
  </si>
  <si>
    <t>NEC Hwy 130 and Borchert Loop</t>
  </si>
  <si>
    <t>Waters Park Rd and N Mo Pac Expy</t>
  </si>
  <si>
    <t>SWC Chicon St. and E. 4th St.</t>
  </si>
  <si>
    <t>362 MLK Drive</t>
  </si>
  <si>
    <t>SEC Lakeway &amp; Midtown Loop</t>
  </si>
  <si>
    <t>Johnson Way, N of FM 1863</t>
  </si>
  <si>
    <t>SEC N St. Mary's St. and W. Jones Ave</t>
  </si>
  <si>
    <t>~NEC of Mile 6 1/2 W. and W. Expy. 83</t>
  </si>
  <si>
    <t>~15003 FM 400</t>
  </si>
  <si>
    <t>~3rd St. and Buddy Holly Ave.</t>
  </si>
  <si>
    <t>~11 East Polo Rd</t>
  </si>
  <si>
    <t>~600 block of E Hazelwood St</t>
  </si>
  <si>
    <t>~2801 Moresby St</t>
  </si>
  <si>
    <t>~SEC of Devereaux and Lumberjack Dr</t>
  </si>
  <si>
    <t>~NWC of Tidwell &amp; C.E. King Pkwy</t>
  </si>
  <si>
    <t xml:space="preserve">~NEC Cardinal Dr. &amp; Mile 6 1/2 W </t>
  </si>
  <si>
    <t>Silver Spur Ln S of Expwy 83</t>
  </si>
  <si>
    <t xml:space="preserve">NWQ Nevarez Rd and Alameda </t>
  </si>
  <si>
    <t>NC/AdPh</t>
  </si>
  <si>
    <t>Fifth Street</t>
  </si>
  <si>
    <t>Midway N CDP/Weslaco ETJ</t>
  </si>
  <si>
    <t xml:space="preserve">      2018 Tie-Breaker Status</t>
  </si>
  <si>
    <t>2-Rural</t>
  </si>
  <si>
    <t>TDHCA #</t>
  </si>
  <si>
    <t>Proximity Score</t>
  </si>
  <si>
    <t>Opportunity or CRP Score</t>
  </si>
  <si>
    <t>HTC per Capita</t>
  </si>
  <si>
    <t>Poverty Rate</t>
  </si>
  <si>
    <t>Distance from Nearest HTC</t>
  </si>
  <si>
    <t>Notes</t>
  </si>
  <si>
    <t>Lower poverty rate</t>
  </si>
  <si>
    <t>Lower per capita rate</t>
  </si>
  <si>
    <t>3-Urban</t>
  </si>
  <si>
    <t>6-Urban</t>
  </si>
  <si>
    <t>9-Urban</t>
  </si>
  <si>
    <t>11-Urban</t>
  </si>
  <si>
    <t>Avanti at Sienna Palms</t>
  </si>
  <si>
    <t>JOT Couch</t>
  </si>
  <si>
    <t>Best Possible Score</t>
  </si>
  <si>
    <t>Scored on Proximity</t>
  </si>
  <si>
    <t>MF Direct Loan</t>
  </si>
  <si>
    <t>Estimated Total Allocation</t>
  </si>
  <si>
    <t>OI/CRP Score</t>
  </si>
  <si>
    <t>7-Urban</t>
  </si>
  <si>
    <t>9-Rural</t>
  </si>
  <si>
    <t>10-Urban</t>
  </si>
  <si>
    <t>#99017 The Park at Fort Bend</t>
  </si>
  <si>
    <t>3001 Dove Country Dr, Stafford</t>
  </si>
  <si>
    <t>#94030 Sterling Grove 6420 Antione</t>
  </si>
  <si>
    <t>#14066 Lexington Manor</t>
  </si>
  <si>
    <t>7-Rural</t>
  </si>
  <si>
    <t>Maple Park Sr Village</t>
  </si>
  <si>
    <t>#96116 Southpark Village</t>
  </si>
  <si>
    <t>1817 S Colorado</t>
  </si>
  <si>
    <t xml:space="preserve">Where the greatest linear distance from the nearest Housing Tax Credit assisted Development is used as a tie-breaker, distances noted are approximate. </t>
  </si>
  <si>
    <t>Estimated Allocation Amount</t>
  </si>
  <si>
    <t>Estimated At-Risk Allocation</t>
  </si>
  <si>
    <t>C</t>
  </si>
  <si>
    <t>#09357 Weslaco Hills</t>
  </si>
  <si>
    <t>#12388 Paseo Point</t>
  </si>
  <si>
    <t>Olmito CDP</t>
  </si>
  <si>
    <t>1703 Gardner Road</t>
  </si>
  <si>
    <t>Penitas</t>
  </si>
  <si>
    <t>Elderly Max:  $6,266,373</t>
  </si>
  <si>
    <t>Elderly Max:  $5,614,153</t>
  </si>
  <si>
    <t>Elderly Max:  $1,624,875</t>
  </si>
  <si>
    <t>Elderly Max:  $2,455,850</t>
  </si>
  <si>
    <t>Development name</t>
  </si>
  <si>
    <t>Address</t>
  </si>
  <si>
    <t>Zip Code</t>
  </si>
  <si>
    <t>Rural/Urban</t>
  </si>
  <si>
    <t>Non-Profit Set-Aside</t>
  </si>
  <si>
    <t>LI Units</t>
  </si>
  <si>
    <t>Applicant Contact Name</t>
  </si>
  <si>
    <t>PPR Status</t>
  </si>
  <si>
    <t>Census Tract</t>
  </si>
  <si>
    <r>
      <t xml:space="preserve">Target Population </t>
    </r>
    <r>
      <rPr>
        <sz val="10"/>
        <color indexed="8"/>
        <rFont val="Garamond"/>
        <family val="1"/>
      </rPr>
      <t>(Supp Hsg = Supportive Housing)</t>
    </r>
  </si>
  <si>
    <t>A</t>
  </si>
  <si>
    <t>Poinsettia Gardens at Boca Chica</t>
  </si>
  <si>
    <t>Maplewood Ave, E of McNeil Ave</t>
  </si>
  <si>
    <t>402 Brazos Drive</t>
  </si>
  <si>
    <t>Lavon Senior Villas</t>
  </si>
  <si>
    <t>Evergreen Basswood</t>
  </si>
  <si>
    <t>Cielo Mtn Creek</t>
  </si>
  <si>
    <t>New Hope Dale Carnegie</t>
  </si>
  <si>
    <t>Flintlock Apts</t>
  </si>
  <si>
    <t>#00058 Winfern 14333 Philippine</t>
  </si>
  <si>
    <t>Legacy at Buena Vista</t>
  </si>
  <si>
    <t>Awarded Award / HTC Request</t>
  </si>
  <si>
    <t>Awarded</t>
  </si>
  <si>
    <t>Total Amount Awarded</t>
  </si>
  <si>
    <t>The list is organized by region and subregion. Applicants selecting the At-Risk/USDA Set-Asides are listed first and are organized by score rather than by region. The log reflects actions taken since the last posting.  Detailed instructions regarding how to interpret the information presented here is included in previously posted logs on the Department's website.</t>
  </si>
  <si>
    <t>Credits Remaining</t>
  </si>
  <si>
    <t>The Veranda Townhomes</t>
  </si>
  <si>
    <t>Northeast corner of Coit and McDermott Rd</t>
  </si>
  <si>
    <t>Melissa Adami</t>
  </si>
  <si>
    <t>Status</t>
  </si>
  <si>
    <t>Merritt Heritage</t>
  </si>
  <si>
    <t>SE Corner of Williams Dr. and Woodlake</t>
  </si>
  <si>
    <t>Georgetown</t>
  </si>
  <si>
    <t>Williamson</t>
  </si>
  <si>
    <t>Colby Denison</t>
  </si>
  <si>
    <t>Merritt Monument</t>
  </si>
  <si>
    <t>Leisure Dr. &amp; Rocky Lane</t>
  </si>
  <si>
    <t>Midland</t>
  </si>
  <si>
    <t>Figures include force majeure awards in Regions 3, 7, and 12 Urban.</t>
  </si>
  <si>
    <t>Award List</t>
  </si>
  <si>
    <r>
      <t xml:space="preserve">*For more information regarding force majeure awards, refer to 10 TAC </t>
    </r>
    <r>
      <rPr>
        <sz val="9"/>
        <color theme="1"/>
        <rFont val="Calibri"/>
        <family val="2"/>
      </rPr>
      <t>§11.6(5).</t>
    </r>
  </si>
  <si>
    <t>Version date: January 29, 2019</t>
  </si>
  <si>
    <t>*Force Majeure Award-fka 16114</t>
  </si>
  <si>
    <t>*Force Majeure Award-fka 16185</t>
  </si>
  <si>
    <t>*Force Majeure Award-fka 16210</t>
  </si>
</sst>
</file>

<file path=xl/styles.xml><?xml version="1.0" encoding="utf-8"?>
<styleSheet xmlns="http://schemas.openxmlformats.org/spreadsheetml/2006/main">
  <numFmts count="7">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000"/>
    <numFmt numFmtId="167" formatCode="_(&quot;$&quot;* #,##0_);_(&quot;$&quot;* \(#,##0\);_(&quot;$&quot;* &quot;-&quot;??_);_(@_)"/>
  </numFmts>
  <fonts count="24">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b/>
      <sz val="10"/>
      <color theme="1"/>
      <name val="Calibri"/>
      <family val="2"/>
      <scheme val="minor"/>
    </font>
    <font>
      <sz val="11"/>
      <color rgb="FF000000"/>
      <name val="Calibri"/>
      <family val="2"/>
    </font>
    <font>
      <sz val="10"/>
      <color rgb="FF000000"/>
      <name val="Garamond"/>
      <family val="1"/>
    </font>
    <font>
      <sz val="11"/>
      <color rgb="FF000000"/>
      <name val="Garamond"/>
      <family val="1"/>
    </font>
    <font>
      <b/>
      <sz val="16"/>
      <color rgb="FF000000"/>
      <name val="Garamond"/>
      <family val="1"/>
    </font>
    <font>
      <b/>
      <sz val="10"/>
      <color rgb="FF000000"/>
      <name val="Garamond"/>
      <family val="1"/>
    </font>
    <font>
      <sz val="10"/>
      <color theme="1"/>
      <name val="Garamond"/>
      <family val="1"/>
    </font>
    <font>
      <sz val="11"/>
      <color theme="1"/>
      <name val="Garamond"/>
      <family val="1"/>
    </font>
    <font>
      <sz val="11"/>
      <color indexed="8"/>
      <name val="Garamond"/>
      <family val="1"/>
    </font>
    <font>
      <sz val="8"/>
      <color theme="1"/>
      <name val="Garamond"/>
      <family val="1"/>
    </font>
    <font>
      <b/>
      <sz val="10"/>
      <color theme="1"/>
      <name val="Garamond"/>
      <family val="1"/>
    </font>
    <font>
      <b/>
      <sz val="10"/>
      <color indexed="8"/>
      <name val="Garamond"/>
      <family val="1"/>
    </font>
    <font>
      <sz val="10"/>
      <color indexed="8"/>
      <name val="Garamond"/>
      <family val="1"/>
    </font>
    <font>
      <b/>
      <sz val="9"/>
      <color theme="1"/>
      <name val="Garamond"/>
      <family val="1"/>
    </font>
    <font>
      <sz val="10"/>
      <name val="Garamond"/>
      <family val="1"/>
    </font>
    <font>
      <sz val="9"/>
      <color theme="1"/>
      <name val="Calibri"/>
      <family val="2"/>
      <scheme val="minor"/>
    </font>
    <font>
      <sz val="9"/>
      <color theme="1"/>
      <name val="Calibri"/>
      <family val="2"/>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43" fontId="8" fillId="0" borderId="0" applyFont="0" applyFill="0" applyBorder="0" applyAlignment="0" applyProtection="0"/>
  </cellStyleXfs>
  <cellXfs count="164">
    <xf numFmtId="0" fontId="0" fillId="0" borderId="0" xfId="0"/>
    <xf numFmtId="0" fontId="6" fillId="0" borderId="0" xfId="0" applyFont="1"/>
    <xf numFmtId="0" fontId="4" fillId="0" borderId="0" xfId="0" applyFont="1"/>
    <xf numFmtId="0" fontId="4" fillId="0" borderId="0" xfId="0" applyFont="1" applyFill="1"/>
    <xf numFmtId="0" fontId="4" fillId="0" borderId="0" xfId="0" applyFont="1" applyFill="1" applyBorder="1" applyAlignment="1">
      <alignment horizontal="left"/>
    </xf>
    <xf numFmtId="0" fontId="4" fillId="0" borderId="0" xfId="0" applyFont="1" applyBorder="1"/>
    <xf numFmtId="0" fontId="4" fillId="3" borderId="0" xfId="0" applyFont="1" applyFill="1" applyAlignment="1">
      <alignment horizontal="center"/>
    </xf>
    <xf numFmtId="166" fontId="4" fillId="0" borderId="0" xfId="0" applyNumberFormat="1" applyFont="1" applyBorder="1" applyAlignment="1">
      <alignment horizontal="center"/>
    </xf>
    <xf numFmtId="0" fontId="6" fillId="0" borderId="0" xfId="0" applyFont="1" applyFill="1" applyBorder="1" applyAlignment="1">
      <alignment horizontal="left"/>
    </xf>
    <xf numFmtId="0" fontId="6" fillId="0" borderId="0" xfId="0" applyFont="1" applyBorder="1"/>
    <xf numFmtId="0" fontId="4" fillId="0" borderId="0" xfId="0" applyFont="1" applyAlignment="1">
      <alignment horizontal="center" vertical="center"/>
    </xf>
    <xf numFmtId="166" fontId="4" fillId="0" borderId="0" xfId="0" applyNumberFormat="1" applyFont="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166" fontId="6" fillId="0" borderId="0" xfId="0" applyNumberFormat="1" applyFont="1" applyAlignment="1">
      <alignment horizontal="center" vertical="center"/>
    </xf>
    <xf numFmtId="1" fontId="4" fillId="0" borderId="0" xfId="0" applyNumberFormat="1" applyFont="1" applyAlignment="1">
      <alignment horizontal="center" vertical="center"/>
    </xf>
    <xf numFmtId="0" fontId="6" fillId="0" borderId="0" xfId="0" applyFont="1" applyFill="1"/>
    <xf numFmtId="0" fontId="6" fillId="3" borderId="0" xfId="0" applyFont="1" applyFill="1"/>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left"/>
    </xf>
    <xf numFmtId="0" fontId="4" fillId="0" borderId="0" xfId="0" applyFont="1" applyFill="1" applyAlignment="1">
      <alignment horizontal="left"/>
    </xf>
    <xf numFmtId="0" fontId="6" fillId="0" borderId="0" xfId="0" applyFont="1" applyFill="1" applyAlignment="1">
      <alignment horizontal="left"/>
    </xf>
    <xf numFmtId="0" fontId="4" fillId="3" borderId="0" xfId="0" applyFont="1" applyFill="1" applyBorder="1" applyAlignment="1">
      <alignment horizontal="left"/>
    </xf>
    <xf numFmtId="0" fontId="4" fillId="3" borderId="0" xfId="0" applyFont="1" applyFill="1" applyBorder="1"/>
    <xf numFmtId="0" fontId="6" fillId="3" borderId="0" xfId="0" applyFont="1" applyFill="1" applyAlignment="1">
      <alignment horizontal="left"/>
    </xf>
    <xf numFmtId="166" fontId="6" fillId="0" borderId="0" xfId="0" applyNumberFormat="1" applyFont="1" applyAlignment="1">
      <alignment horizontal="center"/>
    </xf>
    <xf numFmtId="0" fontId="6" fillId="3" borderId="0" xfId="0" applyFont="1" applyFill="1" applyAlignment="1">
      <alignment horizontal="center"/>
    </xf>
    <xf numFmtId="2" fontId="4" fillId="0" borderId="0" xfId="0" applyNumberFormat="1" applyFont="1" applyFill="1" applyAlignment="1">
      <alignment horizontal="center" vertical="center"/>
    </xf>
    <xf numFmtId="1" fontId="4" fillId="0" borderId="0" xfId="0" applyNumberFormat="1" applyFont="1" applyAlignment="1">
      <alignment horizontal="center"/>
    </xf>
    <xf numFmtId="0" fontId="6" fillId="0" borderId="0" xfId="0" applyFont="1" applyBorder="1" applyAlignment="1">
      <alignment horizontal="center"/>
    </xf>
    <xf numFmtId="166" fontId="4" fillId="0" borderId="0" xfId="0" applyNumberFormat="1" applyFont="1" applyAlignment="1">
      <alignment horizontal="center"/>
    </xf>
    <xf numFmtId="0" fontId="3" fillId="3" borderId="0" xfId="0" applyFont="1" applyFill="1" applyBorder="1" applyAlignment="1">
      <alignment horizontal="left"/>
    </xf>
    <xf numFmtId="0" fontId="3" fillId="3" borderId="0" xfId="0" applyFont="1" applyFill="1" applyBorder="1" applyAlignment="1" applyProtection="1">
      <alignment horizontal="center"/>
      <protection locked="0"/>
    </xf>
    <xf numFmtId="0" fontId="9" fillId="0" borderId="0" xfId="0" applyFont="1" applyAlignment="1">
      <alignment horizontal="left"/>
    </xf>
    <xf numFmtId="0" fontId="9" fillId="0" borderId="0" xfId="0" applyFont="1"/>
    <xf numFmtId="0" fontId="9" fillId="0" borderId="0" xfId="0" applyFont="1" applyAlignment="1">
      <alignment horizontal="center"/>
    </xf>
    <xf numFmtId="165" fontId="9" fillId="0" borderId="0" xfId="3" applyNumberFormat="1" applyFont="1" applyAlignment="1"/>
    <xf numFmtId="165" fontId="9" fillId="0" borderId="0" xfId="3" applyNumberFormat="1" applyFont="1" applyAlignment="1">
      <alignment horizontal="center"/>
    </xf>
    <xf numFmtId="164" fontId="9" fillId="0" borderId="0" xfId="0" applyNumberFormat="1" applyFont="1" applyAlignment="1"/>
    <xf numFmtId="0" fontId="10" fillId="0" borderId="0" xfId="0" applyFont="1"/>
    <xf numFmtId="0" fontId="9" fillId="0" borderId="0" xfId="0" applyFont="1" applyFill="1"/>
    <xf numFmtId="0" fontId="11" fillId="0" borderId="0" xfId="0" applyFont="1"/>
    <xf numFmtId="0" fontId="11" fillId="0" borderId="0" xfId="0" applyFont="1" applyAlignment="1">
      <alignment horizontal="left"/>
    </xf>
    <xf numFmtId="165" fontId="9" fillId="0" borderId="0" xfId="3" applyNumberFormat="1" applyFont="1"/>
    <xf numFmtId="0" fontId="12" fillId="0" borderId="0" xfId="0" applyFont="1"/>
    <xf numFmtId="0" fontId="10" fillId="0" borderId="0" xfId="0" applyFont="1" applyAlignment="1">
      <alignment horizontal="center"/>
    </xf>
    <xf numFmtId="0" fontId="10" fillId="0" borderId="0" xfId="0" applyFont="1" applyFill="1"/>
    <xf numFmtId="0" fontId="14" fillId="0" borderId="0" xfId="0" applyFont="1" applyBorder="1" applyAlignment="1">
      <alignment vertical="center" wrapText="1"/>
    </xf>
    <xf numFmtId="0" fontId="10" fillId="0" borderId="0" xfId="0" applyFont="1" applyFill="1" applyAlignment="1">
      <alignment horizontal="center"/>
    </xf>
    <xf numFmtId="0" fontId="15" fillId="0" borderId="0" xfId="0" applyFont="1"/>
    <xf numFmtId="0" fontId="16" fillId="0" borderId="0" xfId="0" applyFont="1" applyBorder="1" applyAlignment="1">
      <alignment vertical="top" wrapText="1"/>
    </xf>
    <xf numFmtId="0" fontId="17" fillId="3" borderId="1" xfId="0" applyFont="1" applyFill="1" applyBorder="1" applyAlignment="1">
      <alignment horizontal="center" textRotation="90" wrapText="1"/>
    </xf>
    <xf numFmtId="0" fontId="17" fillId="3" borderId="1" xfId="0" applyFont="1" applyFill="1" applyBorder="1" applyAlignment="1">
      <alignment wrapText="1"/>
    </xf>
    <xf numFmtId="0" fontId="9" fillId="0" borderId="0" xfId="0" applyFont="1" applyAlignment="1">
      <alignment wrapText="1"/>
    </xf>
    <xf numFmtId="0" fontId="18" fillId="0" borderId="0" xfId="2" applyFont="1" applyFill="1" applyBorder="1" applyAlignment="1">
      <alignment horizontal="left"/>
    </xf>
    <xf numFmtId="0" fontId="18" fillId="0" borderId="0" xfId="2" applyFont="1" applyFill="1" applyBorder="1" applyAlignment="1">
      <alignment horizontal="center" wrapText="1"/>
    </xf>
    <xf numFmtId="0" fontId="18" fillId="0" borderId="0" xfId="2" applyFont="1" applyFill="1" applyBorder="1" applyAlignment="1">
      <alignment horizontal="center" textRotation="90" wrapText="1"/>
    </xf>
    <xf numFmtId="0" fontId="18" fillId="0" borderId="0" xfId="2" applyFont="1" applyFill="1" applyBorder="1" applyAlignment="1">
      <alignment horizontal="left" wrapText="1"/>
    </xf>
    <xf numFmtId="165" fontId="18" fillId="0" borderId="0" xfId="3" applyNumberFormat="1" applyFont="1" applyFill="1" applyBorder="1" applyAlignment="1">
      <alignment horizontal="center" wrapText="1"/>
    </xf>
    <xf numFmtId="3" fontId="18" fillId="0" borderId="0" xfId="1" applyNumberFormat="1" applyFont="1" applyFill="1" applyBorder="1" applyAlignment="1">
      <alignment horizontal="center" wrapText="1"/>
    </xf>
    <xf numFmtId="0" fontId="18" fillId="0" borderId="0" xfId="2" applyNumberFormat="1" applyFont="1" applyFill="1" applyBorder="1" applyAlignment="1">
      <alignment horizontal="center" textRotation="90" wrapText="1"/>
    </xf>
    <xf numFmtId="0" fontId="13" fillId="0" borderId="0" xfId="0" applyFont="1" applyFill="1" applyAlignment="1">
      <alignment wrapText="1"/>
    </xf>
    <xf numFmtId="0" fontId="9" fillId="0" borderId="0" xfId="0" applyFont="1" applyFill="1" applyBorder="1" applyAlignment="1">
      <alignment horizontal="left"/>
    </xf>
    <xf numFmtId="0" fontId="9" fillId="0" borderId="0" xfId="0" applyFont="1" applyBorder="1"/>
    <xf numFmtId="0" fontId="9" fillId="0" borderId="0" xfId="0" applyFont="1" applyBorder="1" applyAlignment="1">
      <alignment horizontal="center"/>
    </xf>
    <xf numFmtId="165" fontId="9" fillId="0" borderId="0" xfId="3" applyNumberFormat="1" applyFont="1" applyBorder="1"/>
    <xf numFmtId="165" fontId="9" fillId="0" borderId="0" xfId="3" applyNumberFormat="1" applyFont="1" applyBorder="1" applyAlignment="1">
      <alignment horizontal="center"/>
    </xf>
    <xf numFmtId="0" fontId="10" fillId="0" borderId="0" xfId="0" applyFont="1" applyBorder="1" applyAlignment="1">
      <alignment horizontal="center"/>
    </xf>
    <xf numFmtId="0" fontId="10" fillId="0" borderId="0" xfId="0" applyFont="1" applyFill="1" applyBorder="1"/>
    <xf numFmtId="0" fontId="10" fillId="0" borderId="0" xfId="0" applyFont="1" applyBorder="1"/>
    <xf numFmtId="0" fontId="9" fillId="0" borderId="0" xfId="0" applyFont="1" applyFill="1" applyBorder="1" applyAlignment="1">
      <alignment horizontal="center"/>
    </xf>
    <xf numFmtId="0" fontId="13" fillId="0" borderId="0" xfId="0" applyFont="1" applyBorder="1" applyAlignment="1">
      <alignment horizontal="center"/>
    </xf>
    <xf numFmtId="0" fontId="13" fillId="0" borderId="0" xfId="0" applyFont="1" applyFill="1" applyBorder="1" applyAlignment="1">
      <alignment horizontal="center"/>
    </xf>
    <xf numFmtId="0" fontId="18" fillId="4" borderId="0" xfId="2" applyFont="1" applyFill="1" applyBorder="1" applyAlignment="1">
      <alignment horizontal="left" vertical="top"/>
    </xf>
    <xf numFmtId="0" fontId="19" fillId="4" borderId="0" xfId="2" applyFont="1" applyFill="1" applyBorder="1" applyAlignment="1">
      <alignment vertical="top" wrapText="1"/>
    </xf>
    <xf numFmtId="5" fontId="18" fillId="0" borderId="0" xfId="1" applyNumberFormat="1" applyFont="1" applyFill="1" applyBorder="1" applyAlignment="1">
      <alignment horizontal="left" vertical="top" wrapText="1"/>
    </xf>
    <xf numFmtId="0" fontId="21" fillId="0" borderId="0" xfId="0" applyFont="1" applyFill="1" applyBorder="1" applyAlignment="1">
      <alignment horizontal="center"/>
    </xf>
    <xf numFmtId="0" fontId="18" fillId="4" borderId="0" xfId="2" applyFont="1" applyFill="1" applyBorder="1" applyAlignment="1">
      <alignment horizontal="right" vertical="top"/>
    </xf>
    <xf numFmtId="165" fontId="12" fillId="0" borderId="0" xfId="3" applyNumberFormat="1" applyFont="1" applyBorder="1"/>
    <xf numFmtId="165" fontId="12" fillId="0" borderId="0" xfId="3" applyNumberFormat="1" applyFont="1" applyBorder="1" applyAlignment="1">
      <alignment horizontal="center"/>
    </xf>
    <xf numFmtId="164" fontId="12" fillId="0" borderId="0" xfId="0" applyNumberFormat="1" applyFont="1" applyBorder="1"/>
    <xf numFmtId="0" fontId="19" fillId="4" borderId="0" xfId="2" applyFont="1" applyFill="1" applyBorder="1" applyAlignment="1">
      <alignment horizontal="left" vertical="top" wrapText="1"/>
    </xf>
    <xf numFmtId="0" fontId="18" fillId="4" borderId="0" xfId="2" applyFont="1" applyFill="1" applyBorder="1" applyAlignment="1">
      <alignment vertical="top" wrapText="1"/>
    </xf>
    <xf numFmtId="164" fontId="9" fillId="0" borderId="0" xfId="0" applyNumberFormat="1" applyFont="1" applyBorder="1"/>
    <xf numFmtId="0" fontId="9" fillId="0" borderId="0" xfId="0" applyFont="1" applyBorder="1" applyAlignment="1">
      <alignment horizontal="left"/>
    </xf>
    <xf numFmtId="0" fontId="12" fillId="0" borderId="0" xfId="0" applyFont="1" applyBorder="1" applyAlignment="1">
      <alignment horizontal="left"/>
    </xf>
    <xf numFmtId="0" fontId="13" fillId="0" borderId="0" xfId="0" applyFont="1" applyBorder="1"/>
    <xf numFmtId="0" fontId="12" fillId="0" borderId="0" xfId="0" applyNumberFormat="1" applyFont="1" applyBorder="1"/>
    <xf numFmtId="0" fontId="9" fillId="0" borderId="0" xfId="0" applyFont="1" applyFill="1" applyBorder="1"/>
    <xf numFmtId="0" fontId="13" fillId="0" borderId="0" xfId="0" applyFont="1" applyFill="1" applyBorder="1" applyAlignment="1">
      <alignment horizontal="left"/>
    </xf>
    <xf numFmtId="165" fontId="13" fillId="0" borderId="0" xfId="3" applyNumberFormat="1" applyFont="1" applyBorder="1"/>
    <xf numFmtId="0" fontId="13" fillId="0" borderId="0" xfId="0" applyFont="1" applyFill="1" applyBorder="1"/>
    <xf numFmtId="165" fontId="13" fillId="0" borderId="0" xfId="3" applyNumberFormat="1" applyFont="1" applyFill="1" applyBorder="1"/>
    <xf numFmtId="0" fontId="10" fillId="0" borderId="0" xfId="0" applyFont="1" applyFill="1" applyBorder="1" applyAlignment="1">
      <alignment horizontal="center"/>
    </xf>
    <xf numFmtId="0" fontId="12" fillId="0" borderId="0" xfId="0" applyFont="1" applyBorder="1"/>
    <xf numFmtId="0" fontId="13" fillId="0" borderId="0" xfId="0" applyFont="1" applyBorder="1" applyAlignment="1"/>
    <xf numFmtId="0" fontId="12" fillId="0" borderId="0" xfId="0" applyFont="1" applyFill="1" applyBorder="1" applyAlignment="1">
      <alignment horizontal="left"/>
    </xf>
    <xf numFmtId="0" fontId="9" fillId="0" borderId="0" xfId="0" applyNumberFormat="1" applyFont="1" applyBorder="1" applyAlignment="1">
      <alignment horizontal="center"/>
    </xf>
    <xf numFmtId="5" fontId="12" fillId="0" borderId="0" xfId="0" applyNumberFormat="1" applyFont="1" applyFill="1" applyBorder="1" applyAlignment="1">
      <alignment horizontal="left"/>
    </xf>
    <xf numFmtId="167" fontId="12" fillId="0" borderId="0" xfId="1" applyNumberFormat="1" applyFont="1" applyFill="1" applyBorder="1" applyAlignment="1">
      <alignment horizontal="right"/>
    </xf>
    <xf numFmtId="0" fontId="9" fillId="0" borderId="0" xfId="0" applyFont="1" applyFill="1" applyAlignment="1"/>
    <xf numFmtId="0" fontId="9" fillId="6" borderId="0" xfId="0" applyFont="1" applyFill="1" applyAlignment="1">
      <alignment horizontal="left"/>
    </xf>
    <xf numFmtId="0" fontId="9" fillId="6" borderId="0" xfId="0" applyFont="1" applyFill="1"/>
    <xf numFmtId="0" fontId="9" fillId="6" borderId="0" xfId="0" applyFont="1" applyFill="1" applyAlignment="1">
      <alignment horizontal="center"/>
    </xf>
    <xf numFmtId="165" fontId="9" fillId="6" borderId="0" xfId="3" applyNumberFormat="1" applyFont="1" applyFill="1"/>
    <xf numFmtId="165" fontId="9" fillId="6" borderId="0" xfId="3" applyNumberFormat="1" applyFont="1" applyFill="1" applyAlignment="1">
      <alignment horizontal="center"/>
    </xf>
    <xf numFmtId="0" fontId="13" fillId="0" borderId="0" xfId="0" applyFont="1" applyBorder="1" applyAlignment="1">
      <alignment horizontal="center"/>
    </xf>
    <xf numFmtId="0" fontId="9" fillId="0" borderId="0" xfId="0" applyFont="1" applyBorder="1" applyAlignment="1">
      <alignment horizontal="center"/>
    </xf>
    <xf numFmtId="0" fontId="9" fillId="0" borderId="0" xfId="0" applyFont="1" applyFill="1" applyAlignment="1">
      <alignment horizontal="center"/>
    </xf>
    <xf numFmtId="0" fontId="17" fillId="0" borderId="0" xfId="0" applyFont="1" applyBorder="1" applyAlignment="1"/>
    <xf numFmtId="165" fontId="18" fillId="2" borderId="1" xfId="3" applyNumberFormat="1" applyFont="1" applyFill="1" applyBorder="1" applyAlignment="1">
      <alignment horizontal="center" wrapText="1"/>
    </xf>
    <xf numFmtId="0" fontId="13" fillId="0" borderId="0" xfId="0"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3" fillId="0" borderId="0" xfId="0" applyFont="1" applyBorder="1" applyAlignment="1">
      <alignment horizontal="left"/>
    </xf>
    <xf numFmtId="0" fontId="4" fillId="0" borderId="0" xfId="0" applyFont="1" applyBorder="1" applyAlignment="1">
      <alignment horizontal="center"/>
    </xf>
    <xf numFmtId="0" fontId="7" fillId="0" borderId="2" xfId="0" applyFont="1" applyBorder="1" applyAlignment="1">
      <alignment horizontal="center" wrapText="1"/>
    </xf>
    <xf numFmtId="0" fontId="7" fillId="0" borderId="2" xfId="0" applyFont="1" applyBorder="1" applyAlignment="1">
      <alignment horizontal="center" textRotation="90" wrapText="1"/>
    </xf>
    <xf numFmtId="0" fontId="5" fillId="0" borderId="0" xfId="0" applyFont="1" applyFill="1" applyBorder="1" applyAlignment="1">
      <alignment horizontal="left"/>
    </xf>
    <xf numFmtId="0" fontId="5" fillId="0" borderId="0" xfId="0" applyFont="1" applyFill="1" applyBorder="1" applyAlignment="1" applyProtection="1">
      <alignment horizontal="left"/>
      <protection locked="0"/>
    </xf>
    <xf numFmtId="0" fontId="5" fillId="0" borderId="0" xfId="0" applyFont="1" applyFill="1" applyBorder="1" applyAlignment="1" applyProtection="1">
      <alignment horizontal="center"/>
      <protection locked="0"/>
    </xf>
    <xf numFmtId="0" fontId="5" fillId="3" borderId="0" xfId="0" applyFont="1" applyFill="1" applyBorder="1" applyAlignment="1" applyProtection="1">
      <alignment horizontal="center"/>
      <protection locked="0"/>
    </xf>
    <xf numFmtId="0" fontId="5" fillId="3" borderId="0" xfId="0" applyFont="1" applyFill="1" applyBorder="1" applyAlignment="1">
      <alignment horizontal="left"/>
    </xf>
    <xf numFmtId="0" fontId="5" fillId="3" borderId="0" xfId="0" applyFont="1" applyFill="1" applyBorder="1" applyAlignment="1" applyProtection="1">
      <alignment horizontal="left"/>
      <protection locked="0"/>
    </xf>
    <xf numFmtId="0" fontId="4" fillId="3" borderId="0" xfId="0" applyFont="1" applyFill="1"/>
    <xf numFmtId="166" fontId="6" fillId="3" borderId="0" xfId="0" applyNumberFormat="1" applyFont="1" applyFill="1" applyAlignment="1">
      <alignment horizontal="center" vertical="center"/>
    </xf>
    <xf numFmtId="165" fontId="9" fillId="0" borderId="0" xfId="0" applyNumberFormat="1" applyFont="1"/>
    <xf numFmtId="0" fontId="9" fillId="0" borderId="0" xfId="0" applyFont="1" applyAlignment="1">
      <alignment horizontal="center"/>
    </xf>
    <xf numFmtId="0" fontId="9" fillId="0" borderId="0" xfId="0" applyFont="1" applyBorder="1" applyAlignment="1">
      <alignment horizontal="center"/>
    </xf>
    <xf numFmtId="0" fontId="11" fillId="0" borderId="0" xfId="0" applyFont="1" applyAlignment="1">
      <alignment vertical="top"/>
    </xf>
    <xf numFmtId="5" fontId="12" fillId="0" borderId="0" xfId="0" applyNumberFormat="1" applyFont="1" applyAlignment="1">
      <alignment horizontal="left"/>
    </xf>
    <xf numFmtId="0" fontId="9" fillId="0" borderId="0" xfId="0" applyFont="1" applyFill="1" applyBorder="1" applyAlignment="1"/>
    <xf numFmtId="49" fontId="9" fillId="0" borderId="0" xfId="0" applyNumberFormat="1" applyFont="1" applyFill="1" applyBorder="1" applyAlignment="1">
      <alignment horizontal="center"/>
    </xf>
    <xf numFmtId="164" fontId="18" fillId="0" borderId="0" xfId="1" applyNumberFormat="1" applyFont="1" applyFill="1" applyBorder="1" applyAlignment="1">
      <alignment horizontal="left" vertical="top" wrapText="1"/>
    </xf>
    <xf numFmtId="164" fontId="12" fillId="0" borderId="0" xfId="0" applyNumberFormat="1" applyFont="1" applyFill="1" applyBorder="1" applyAlignment="1">
      <alignment horizontal="left"/>
    </xf>
    <xf numFmtId="0" fontId="9" fillId="0" borderId="0" xfId="0" applyFont="1" applyFill="1" applyBorder="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0" xfId="0" applyFont="1" applyFill="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2" fillId="0" borderId="0" xfId="0" applyFont="1" applyAlignment="1">
      <alignment horizontal="left"/>
    </xf>
    <xf numFmtId="164" fontId="9" fillId="0" borderId="0" xfId="0" applyNumberFormat="1" applyFont="1" applyFill="1" applyBorder="1" applyAlignment="1"/>
    <xf numFmtId="0" fontId="9" fillId="0" borderId="0" xfId="0" applyFont="1" applyFill="1" applyBorder="1" applyAlignment="1">
      <alignment horizontal="right"/>
    </xf>
    <xf numFmtId="0" fontId="12" fillId="3" borderId="1" xfId="0" applyFont="1" applyFill="1" applyBorder="1" applyAlignment="1">
      <alignment horizontal="center" textRotation="90" wrapText="1"/>
    </xf>
    <xf numFmtId="0" fontId="17" fillId="3" borderId="1" xfId="0" applyFont="1" applyFill="1" applyBorder="1" applyAlignment="1">
      <alignment horizontal="center" wrapText="1"/>
    </xf>
    <xf numFmtId="0" fontId="18" fillId="2" borderId="1" xfId="2" applyFont="1" applyFill="1" applyBorder="1" applyAlignment="1">
      <alignment horizontal="center" textRotation="90" wrapText="1"/>
    </xf>
    <xf numFmtId="0" fontId="20" fillId="3" borderId="1" xfId="0" applyFont="1" applyFill="1" applyBorder="1" applyAlignment="1">
      <alignment horizontal="center" textRotation="90" wrapText="1"/>
    </xf>
    <xf numFmtId="0" fontId="20" fillId="3" borderId="1" xfId="0" applyFont="1" applyFill="1" applyBorder="1" applyAlignment="1">
      <alignment horizontal="center" wrapText="1"/>
    </xf>
    <xf numFmtId="0" fontId="10" fillId="0" borderId="4" xfId="0" applyFont="1" applyBorder="1" applyAlignment="1">
      <alignment horizontal="center"/>
    </xf>
    <xf numFmtId="0" fontId="10" fillId="0" borderId="5" xfId="0" applyFont="1" applyBorder="1" applyAlignment="1">
      <alignment horizontal="center"/>
    </xf>
    <xf numFmtId="0" fontId="10" fillId="0" borderId="7" xfId="0" applyFont="1" applyBorder="1" applyAlignment="1">
      <alignment horizontal="center"/>
    </xf>
    <xf numFmtId="0" fontId="22" fillId="0" borderId="0" xfId="0" applyFont="1" applyBorder="1" applyAlignment="1">
      <alignment horizontal="left" vertical="center" wrapText="1"/>
    </xf>
    <xf numFmtId="0" fontId="12" fillId="0" borderId="0" xfId="0" applyFont="1" applyAlignment="1">
      <alignment horizontal="center"/>
    </xf>
    <xf numFmtId="0" fontId="6" fillId="0" borderId="0" xfId="0" applyFont="1" applyAlignment="1">
      <alignment horizontal="center"/>
    </xf>
    <xf numFmtId="0" fontId="3" fillId="5" borderId="3" xfId="0" applyFont="1" applyFill="1" applyBorder="1" applyAlignment="1" applyProtection="1">
      <alignment horizontal="center"/>
      <protection locked="0"/>
    </xf>
    <xf numFmtId="0" fontId="4" fillId="0" borderId="0" xfId="0" applyFont="1" applyAlignment="1">
      <alignment horizontal="center"/>
    </xf>
    <xf numFmtId="0" fontId="4" fillId="0" borderId="0" xfId="0" applyFont="1" applyBorder="1" applyAlignment="1">
      <alignment horizontal="center"/>
    </xf>
    <xf numFmtId="0" fontId="3" fillId="0" borderId="0" xfId="0" applyFont="1" applyAlignment="1">
      <alignment horizontal="center" vertical="center"/>
    </xf>
    <xf numFmtId="0" fontId="5" fillId="0" borderId="0" xfId="0" applyFont="1" applyAlignment="1">
      <alignment horizontal="left" vertical="center" wrapText="1"/>
    </xf>
    <xf numFmtId="0" fontId="3" fillId="0" borderId="2" xfId="0" applyFont="1" applyBorder="1" applyAlignment="1">
      <alignment horizontal="left"/>
    </xf>
    <xf numFmtId="0" fontId="7" fillId="0" borderId="2" xfId="0" applyFont="1" applyBorder="1" applyAlignment="1">
      <alignment horizontal="center"/>
    </xf>
    <xf numFmtId="0" fontId="4" fillId="0" borderId="6" xfId="0" applyFont="1" applyBorder="1" applyAlignment="1">
      <alignment horizontal="center"/>
    </xf>
  </cellXfs>
  <cellStyles count="4">
    <cellStyle name="Comma" xfId="3" builtinId="3"/>
    <cellStyle name="Currency" xfId="1" builtinId="4"/>
    <cellStyle name="Normal" xfId="0" builtinId="0"/>
    <cellStyle name="Normal_Sheet1" xfId="2"/>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0</xdr:row>
      <xdr:rowOff>0</xdr:rowOff>
    </xdr:from>
    <xdr:to>
      <xdr:col>1</xdr:col>
      <xdr:colOff>1301750</xdr:colOff>
      <xdr:row>4</xdr:row>
      <xdr:rowOff>32185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400049" y="0"/>
          <a:ext cx="1303868" cy="1154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D173"/>
  <sheetViews>
    <sheetView tabSelected="1" view="pageBreakPreview" zoomScaleNormal="100" zoomScaleSheetLayoutView="100" workbookViewId="0">
      <selection activeCell="A9" sqref="A9:B9"/>
    </sheetView>
  </sheetViews>
  <sheetFormatPr defaultRowHeight="15"/>
  <cols>
    <col min="1" max="1" width="6" style="34" customWidth="1"/>
    <col min="2" max="2" width="24.7109375" style="35" customWidth="1"/>
    <col min="3" max="3" width="22.7109375" style="35" customWidth="1"/>
    <col min="4" max="4" width="11.5703125" style="35" customWidth="1"/>
    <col min="5" max="5" width="2.42578125" style="36" customWidth="1"/>
    <col min="6" max="6" width="6.28515625" style="36" customWidth="1"/>
    <col min="7" max="7" width="9.7109375" style="35" customWidth="1"/>
    <col min="8" max="8" width="3.28515625" style="36" customWidth="1"/>
    <col min="9" max="9" width="6" style="35" customWidth="1"/>
    <col min="10" max="10" width="2.85546875" style="36" customWidth="1"/>
    <col min="11" max="11" width="2.5703125" style="36" customWidth="1"/>
    <col min="12" max="12" width="2.7109375" style="36" customWidth="1"/>
    <col min="13" max="13" width="6.28515625" style="35" customWidth="1"/>
    <col min="14" max="16" width="4" style="35" customWidth="1"/>
    <col min="17" max="17" width="9.7109375" style="35" customWidth="1"/>
    <col min="18" max="18" width="12.42578125" style="44" customWidth="1"/>
    <col min="19" max="19" width="2.42578125" style="38" customWidth="1"/>
    <col min="20" max="20" width="16.85546875" style="35" customWidth="1"/>
    <col min="21" max="21" width="3.85546875" style="36" customWidth="1"/>
    <col min="22" max="22" width="3.5703125" style="36" customWidth="1"/>
    <col min="23" max="23" width="9.42578125" style="36" customWidth="1"/>
    <col min="24" max="24" width="11.5703125" style="137" customWidth="1"/>
    <col min="25" max="25" width="4.7109375" style="36" customWidth="1"/>
    <col min="27" max="28" width="9.140625" style="40"/>
    <col min="29" max="29" width="10.42578125" style="35" customWidth="1"/>
    <col min="30" max="30" width="14" style="35" customWidth="1"/>
    <col min="31" max="31" width="4.28515625" style="35" customWidth="1"/>
    <col min="32" max="32" width="2.7109375" style="35" customWidth="1"/>
    <col min="33" max="34" width="2.7109375" style="41" customWidth="1"/>
    <col min="35" max="37" width="2.7109375" style="35" customWidth="1"/>
    <col min="38" max="16384" width="9.140625" style="35"/>
  </cols>
  <sheetData>
    <row r="1" spans="1:107">
      <c r="R1" s="37"/>
      <c r="T1" s="39"/>
    </row>
    <row r="2" spans="1:107" ht="21" customHeight="1">
      <c r="C2" s="42" t="s">
        <v>189</v>
      </c>
      <c r="R2"/>
      <c r="S2"/>
      <c r="T2"/>
      <c r="U2" s="40"/>
      <c r="V2" s="46"/>
      <c r="W2" s="40"/>
      <c r="X2" s="46"/>
    </row>
    <row r="3" spans="1:107" ht="20.25" customHeight="1">
      <c r="C3" s="43" t="s">
        <v>190</v>
      </c>
      <c r="R3"/>
      <c r="S3"/>
      <c r="T3"/>
      <c r="U3" s="40"/>
      <c r="V3" s="46"/>
      <c r="W3" s="40"/>
      <c r="X3" s="46"/>
      <c r="AC3" s="40"/>
      <c r="AD3" s="40"/>
      <c r="AE3" s="40"/>
      <c r="AF3" s="40"/>
      <c r="AG3" s="40"/>
      <c r="AH3" s="40"/>
      <c r="AI3" s="40"/>
      <c r="AJ3" s="40"/>
    </row>
    <row r="4" spans="1:107" ht="32.25" customHeight="1">
      <c r="C4" s="130" t="s">
        <v>447</v>
      </c>
      <c r="R4"/>
      <c r="S4"/>
      <c r="T4"/>
      <c r="U4" s="40"/>
      <c r="V4" s="46"/>
      <c r="W4" s="40"/>
      <c r="X4" s="46"/>
      <c r="AC4" s="40"/>
      <c r="AD4" s="40"/>
      <c r="AE4" s="40"/>
      <c r="AF4" s="40"/>
      <c r="AG4" s="40"/>
      <c r="AH4" s="40"/>
      <c r="AI4" s="40"/>
      <c r="AJ4" s="40"/>
    </row>
    <row r="5" spans="1:107" ht="4.5" customHeight="1">
      <c r="C5" s="45"/>
      <c r="T5" s="40"/>
      <c r="U5" s="40"/>
      <c r="V5" s="46"/>
      <c r="W5" s="40"/>
      <c r="X5" s="46"/>
      <c r="Y5" s="46"/>
      <c r="AC5" s="40"/>
      <c r="AD5" s="40"/>
      <c r="AE5" s="40"/>
      <c r="AF5" s="40"/>
      <c r="AG5" s="40"/>
      <c r="AH5" s="40"/>
      <c r="AI5" s="40"/>
      <c r="AJ5" s="40"/>
      <c r="AK5" s="40"/>
    </row>
    <row r="6" spans="1:107" s="40" customFormat="1" ht="15" customHeight="1">
      <c r="A6" s="153" t="s">
        <v>432</v>
      </c>
      <c r="B6" s="153"/>
      <c r="C6" s="153"/>
      <c r="D6" s="153"/>
      <c r="E6" s="153"/>
      <c r="F6" s="153"/>
      <c r="G6" s="153"/>
      <c r="H6" s="48"/>
      <c r="I6" s="48"/>
      <c r="J6" s="48"/>
      <c r="K6" s="48"/>
      <c r="L6" s="48"/>
      <c r="M6"/>
      <c r="N6"/>
      <c r="O6"/>
      <c r="P6"/>
      <c r="Q6"/>
      <c r="R6"/>
      <c r="S6"/>
      <c r="T6"/>
      <c r="U6" s="46"/>
      <c r="V6" s="49"/>
      <c r="X6" s="46"/>
      <c r="Y6" s="50"/>
    </row>
    <row r="7" spans="1:107" s="40" customFormat="1" ht="40.5" customHeight="1">
      <c r="A7" s="153"/>
      <c r="B7" s="153"/>
      <c r="C7" s="153"/>
      <c r="D7" s="153"/>
      <c r="E7" s="153"/>
      <c r="F7" s="153"/>
      <c r="G7" s="153"/>
      <c r="H7" s="48"/>
      <c r="I7" s="48"/>
      <c r="J7" s="48"/>
      <c r="K7" s="48"/>
      <c r="L7" s="48"/>
      <c r="M7"/>
      <c r="N7"/>
      <c r="O7"/>
      <c r="P7"/>
      <c r="Q7"/>
      <c r="R7"/>
      <c r="S7"/>
      <c r="T7"/>
      <c r="U7" s="46"/>
      <c r="V7" s="49"/>
      <c r="X7" s="46"/>
      <c r="Y7" s="50"/>
    </row>
    <row r="8" spans="1:107" s="40" customFormat="1" ht="15" customHeight="1">
      <c r="A8" s="153" t="s">
        <v>448</v>
      </c>
      <c r="B8" s="153"/>
      <c r="C8" s="153"/>
      <c r="D8" s="153"/>
      <c r="E8" s="153"/>
      <c r="F8" s="153"/>
      <c r="G8" s="153"/>
      <c r="H8" s="48"/>
      <c r="I8" s="48"/>
      <c r="J8" s="48"/>
      <c r="K8" s="48"/>
      <c r="L8" s="48"/>
      <c r="M8"/>
      <c r="N8"/>
      <c r="O8"/>
      <c r="P8"/>
      <c r="Q8"/>
      <c r="R8"/>
      <c r="S8"/>
      <c r="T8"/>
      <c r="U8" s="46"/>
      <c r="V8" s="49"/>
      <c r="X8" s="46"/>
      <c r="Y8" s="50"/>
    </row>
    <row r="9" spans="1:107" s="40" customFormat="1" ht="15" customHeight="1">
      <c r="A9" s="110" t="s">
        <v>449</v>
      </c>
      <c r="B9" s="35"/>
      <c r="C9" s="51"/>
      <c r="D9" s="51"/>
      <c r="E9"/>
      <c r="F9"/>
      <c r="G9"/>
      <c r="H9"/>
      <c r="I9"/>
      <c r="J9"/>
      <c r="K9"/>
      <c r="L9"/>
      <c r="M9"/>
      <c r="N9"/>
      <c r="O9"/>
      <c r="P9"/>
      <c r="Q9"/>
      <c r="R9"/>
      <c r="S9"/>
      <c r="T9"/>
      <c r="U9"/>
      <c r="V9"/>
      <c r="W9"/>
      <c r="X9"/>
      <c r="Y9"/>
      <c r="AA9"/>
    </row>
    <row r="10" spans="1:107" s="54" customFormat="1" ht="122.25" customHeight="1">
      <c r="A10" s="52" t="s">
        <v>0</v>
      </c>
      <c r="B10" s="53" t="s">
        <v>408</v>
      </c>
      <c r="C10" s="53" t="s">
        <v>409</v>
      </c>
      <c r="D10" s="53" t="s">
        <v>1</v>
      </c>
      <c r="E10" s="145" t="s">
        <v>187</v>
      </c>
      <c r="F10" s="146" t="s">
        <v>410</v>
      </c>
      <c r="G10" s="53" t="s">
        <v>3</v>
      </c>
      <c r="H10" s="52" t="s">
        <v>4</v>
      </c>
      <c r="I10" s="52" t="s">
        <v>411</v>
      </c>
      <c r="J10" s="52" t="s">
        <v>191</v>
      </c>
      <c r="K10" s="52" t="s">
        <v>193</v>
      </c>
      <c r="L10" s="52" t="s">
        <v>412</v>
      </c>
      <c r="M10" s="147" t="s">
        <v>195</v>
      </c>
      <c r="N10" s="52" t="s">
        <v>413</v>
      </c>
      <c r="O10" s="52" t="s">
        <v>188</v>
      </c>
      <c r="P10" s="52" t="s">
        <v>5</v>
      </c>
      <c r="Q10" s="147" t="s">
        <v>417</v>
      </c>
      <c r="R10" s="111" t="s">
        <v>429</v>
      </c>
      <c r="S10" s="52" t="s">
        <v>381</v>
      </c>
      <c r="T10" s="53" t="s">
        <v>414</v>
      </c>
      <c r="U10" s="148" t="s">
        <v>379</v>
      </c>
      <c r="V10" s="148" t="s">
        <v>415</v>
      </c>
      <c r="W10" s="149" t="s">
        <v>437</v>
      </c>
      <c r="X10" s="146" t="s">
        <v>416</v>
      </c>
    </row>
    <row r="11" spans="1:107" s="62" customFormat="1" ht="12.75" customHeight="1">
      <c r="A11" s="55" t="s">
        <v>191</v>
      </c>
      <c r="B11" s="56"/>
      <c r="C11" s="56"/>
      <c r="D11" s="56"/>
      <c r="E11" s="57"/>
      <c r="F11" s="56"/>
      <c r="G11" s="58"/>
      <c r="H11" s="57"/>
      <c r="I11" s="57"/>
      <c r="J11" s="57"/>
      <c r="K11" s="57"/>
      <c r="L11" s="57"/>
      <c r="M11" s="57"/>
      <c r="N11" s="57"/>
      <c r="O11" s="57"/>
      <c r="P11" s="57"/>
      <c r="Q11" s="57"/>
      <c r="R11" s="59"/>
      <c r="S11" s="59"/>
      <c r="T11" s="60"/>
      <c r="U11" s="61"/>
      <c r="V11" s="61"/>
      <c r="W11" s="61"/>
      <c r="X11" s="61"/>
      <c r="Y11" s="61"/>
      <c r="AB11" s="47"/>
      <c r="AC11" s="40"/>
      <c r="AD11" s="35"/>
      <c r="AE11" s="35"/>
      <c r="AF11" s="35"/>
      <c r="AG11" s="35"/>
      <c r="AH11" s="35"/>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07" s="64" customFormat="1">
      <c r="A12" s="63">
        <v>18249</v>
      </c>
      <c r="B12" s="64" t="s">
        <v>288</v>
      </c>
      <c r="C12" s="64" t="s">
        <v>126</v>
      </c>
      <c r="D12" s="64" t="s">
        <v>127</v>
      </c>
      <c r="E12" s="65" t="s">
        <v>194</v>
      </c>
      <c r="F12" s="65">
        <v>77659</v>
      </c>
      <c r="G12" s="64" t="s">
        <v>128</v>
      </c>
      <c r="H12" s="65">
        <v>5</v>
      </c>
      <c r="I12" s="64" t="s">
        <v>29</v>
      </c>
      <c r="J12" s="65"/>
      <c r="K12" s="65" t="s">
        <v>194</v>
      </c>
      <c r="L12" s="65"/>
      <c r="M12" s="64" t="s">
        <v>197</v>
      </c>
      <c r="N12" s="64">
        <v>23</v>
      </c>
      <c r="O12" s="64">
        <v>1</v>
      </c>
      <c r="P12" s="64">
        <v>24</v>
      </c>
      <c r="Q12" s="64" t="s">
        <v>7</v>
      </c>
      <c r="R12" s="66">
        <v>266484</v>
      </c>
      <c r="S12" s="67"/>
      <c r="T12" s="64" t="s">
        <v>235</v>
      </c>
      <c r="U12" s="65">
        <v>155</v>
      </c>
      <c r="V12" s="108" t="s">
        <v>398</v>
      </c>
      <c r="W12" s="128" t="s">
        <v>430</v>
      </c>
      <c r="X12" s="137">
        <v>48199030200</v>
      </c>
      <c r="Y12" s="65"/>
      <c r="AB12" s="69"/>
      <c r="AC12" s="70"/>
    </row>
    <row r="13" spans="1:107" s="64" customFormat="1">
      <c r="A13" s="63">
        <v>18039</v>
      </c>
      <c r="B13" s="64" t="s">
        <v>51</v>
      </c>
      <c r="C13" s="64" t="s">
        <v>333</v>
      </c>
      <c r="D13" s="64" t="s">
        <v>52</v>
      </c>
      <c r="E13" s="65"/>
      <c r="F13" s="65">
        <v>78359</v>
      </c>
      <c r="G13" s="64" t="s">
        <v>53</v>
      </c>
      <c r="H13" s="65">
        <v>10</v>
      </c>
      <c r="I13" s="64" t="s">
        <v>29</v>
      </c>
      <c r="J13" s="65" t="s">
        <v>194</v>
      </c>
      <c r="K13" s="65"/>
      <c r="L13" s="65"/>
      <c r="M13" s="64" t="s">
        <v>291</v>
      </c>
      <c r="N13" s="64">
        <v>58</v>
      </c>
      <c r="O13" s="64">
        <v>0</v>
      </c>
      <c r="P13" s="64">
        <v>58</v>
      </c>
      <c r="Q13" s="64" t="s">
        <v>7</v>
      </c>
      <c r="R13" s="66">
        <v>700000</v>
      </c>
      <c r="S13" s="67"/>
      <c r="T13" s="64" t="s">
        <v>284</v>
      </c>
      <c r="U13" s="71">
        <v>154</v>
      </c>
      <c r="V13" s="108" t="s">
        <v>418</v>
      </c>
      <c r="W13" s="128" t="s">
        <v>430</v>
      </c>
      <c r="X13" s="138">
        <v>48409010500</v>
      </c>
      <c r="AB13" s="69"/>
      <c r="AC13" s="70"/>
    </row>
    <row r="14" spans="1:107" s="64" customFormat="1">
      <c r="A14" s="63">
        <v>18013</v>
      </c>
      <c r="B14" s="64" t="s">
        <v>287</v>
      </c>
      <c r="C14" s="64" t="s">
        <v>26</v>
      </c>
      <c r="D14" s="64" t="s">
        <v>27</v>
      </c>
      <c r="E14" s="65"/>
      <c r="F14" s="65">
        <v>77535</v>
      </c>
      <c r="G14" s="64" t="s">
        <v>28</v>
      </c>
      <c r="H14" s="65">
        <v>6</v>
      </c>
      <c r="I14" s="64" t="s">
        <v>29</v>
      </c>
      <c r="J14" s="65"/>
      <c r="K14" s="65" t="s">
        <v>194</v>
      </c>
      <c r="L14" s="65"/>
      <c r="M14" s="64" t="s">
        <v>197</v>
      </c>
      <c r="N14" s="64">
        <v>48</v>
      </c>
      <c r="O14" s="64">
        <v>0</v>
      </c>
      <c r="P14" s="64">
        <v>48</v>
      </c>
      <c r="Q14" s="64" t="s">
        <v>231</v>
      </c>
      <c r="R14" s="66">
        <v>279322</v>
      </c>
      <c r="S14" s="67"/>
      <c r="T14" s="64" t="s">
        <v>236</v>
      </c>
      <c r="U14" s="71">
        <v>154</v>
      </c>
      <c r="V14" s="108" t="s">
        <v>418</v>
      </c>
      <c r="W14" s="128" t="s">
        <v>430</v>
      </c>
      <c r="X14" s="138">
        <v>48291700800</v>
      </c>
      <c r="AB14" s="69"/>
      <c r="AC14" s="70"/>
    </row>
    <row r="15" spans="1:107" s="64" customFormat="1">
      <c r="A15" s="63">
        <v>18118</v>
      </c>
      <c r="B15" s="64" t="s">
        <v>285</v>
      </c>
      <c r="C15" s="64" t="s">
        <v>421</v>
      </c>
      <c r="D15" s="64" t="s">
        <v>69</v>
      </c>
      <c r="E15" s="65"/>
      <c r="F15" s="65">
        <v>76067</v>
      </c>
      <c r="G15" s="64" t="s">
        <v>90</v>
      </c>
      <c r="H15" s="65">
        <v>3</v>
      </c>
      <c r="I15" s="64" t="s">
        <v>29</v>
      </c>
      <c r="J15" s="65" t="s">
        <v>194</v>
      </c>
      <c r="K15" s="65"/>
      <c r="L15" s="65"/>
      <c r="M15" s="64" t="s">
        <v>197</v>
      </c>
      <c r="N15" s="64">
        <v>39</v>
      </c>
      <c r="O15" s="64">
        <v>1</v>
      </c>
      <c r="P15" s="64">
        <v>40</v>
      </c>
      <c r="Q15" s="64" t="s">
        <v>231</v>
      </c>
      <c r="R15" s="66">
        <v>458783</v>
      </c>
      <c r="S15" s="67"/>
      <c r="T15" s="64" t="s">
        <v>237</v>
      </c>
      <c r="U15" s="65">
        <v>153</v>
      </c>
      <c r="V15" s="108" t="s">
        <v>398</v>
      </c>
      <c r="W15" s="128" t="s">
        <v>430</v>
      </c>
      <c r="X15" s="138">
        <v>48363000600</v>
      </c>
      <c r="Y15" s="65"/>
      <c r="AB15" s="69"/>
      <c r="AC15" s="70"/>
    </row>
    <row r="16" spans="1:107" s="64" customFormat="1">
      <c r="A16" s="63">
        <v>18077</v>
      </c>
      <c r="B16" s="64" t="s">
        <v>75</v>
      </c>
      <c r="C16" s="64" t="s">
        <v>76</v>
      </c>
      <c r="D16" s="64" t="s">
        <v>28</v>
      </c>
      <c r="E16" s="65"/>
      <c r="F16" s="65">
        <v>77575</v>
      </c>
      <c r="G16" s="64" t="s">
        <v>28</v>
      </c>
      <c r="H16" s="65">
        <v>6</v>
      </c>
      <c r="I16" s="64" t="s">
        <v>29</v>
      </c>
      <c r="J16" s="65"/>
      <c r="K16" s="65" t="s">
        <v>194</v>
      </c>
      <c r="L16" s="65"/>
      <c r="M16" s="64" t="s">
        <v>197</v>
      </c>
      <c r="N16" s="64">
        <v>55</v>
      </c>
      <c r="O16" s="64">
        <v>1</v>
      </c>
      <c r="P16" s="64">
        <v>56</v>
      </c>
      <c r="Q16" s="64" t="s">
        <v>7</v>
      </c>
      <c r="R16" s="66">
        <v>458047</v>
      </c>
      <c r="S16" s="67"/>
      <c r="T16" s="64" t="s">
        <v>240</v>
      </c>
      <c r="U16" s="65">
        <v>152</v>
      </c>
      <c r="V16" s="108" t="s">
        <v>418</v>
      </c>
      <c r="W16" s="128" t="s">
        <v>430</v>
      </c>
      <c r="X16" s="138">
        <v>48291701200</v>
      </c>
      <c r="AB16" s="69"/>
      <c r="AC16" s="70"/>
    </row>
    <row r="17" spans="1:108" s="64" customFormat="1">
      <c r="A17" s="63">
        <v>18251</v>
      </c>
      <c r="B17" s="64" t="s">
        <v>131</v>
      </c>
      <c r="C17" s="64" t="s">
        <v>290</v>
      </c>
      <c r="D17" s="64" t="s">
        <v>132</v>
      </c>
      <c r="E17" s="65"/>
      <c r="F17" s="65">
        <v>75845</v>
      </c>
      <c r="G17" s="64" t="s">
        <v>133</v>
      </c>
      <c r="H17" s="65">
        <v>5</v>
      </c>
      <c r="I17" s="64" t="s">
        <v>29</v>
      </c>
      <c r="J17" s="65"/>
      <c r="K17" s="65" t="s">
        <v>194</v>
      </c>
      <c r="L17" s="65"/>
      <c r="M17" s="64" t="s">
        <v>197</v>
      </c>
      <c r="N17" s="64">
        <v>32</v>
      </c>
      <c r="O17" s="64">
        <v>0</v>
      </c>
      <c r="P17" s="64">
        <v>32</v>
      </c>
      <c r="Q17" s="64" t="s">
        <v>231</v>
      </c>
      <c r="R17" s="66">
        <v>298953</v>
      </c>
      <c r="S17" s="67"/>
      <c r="T17" s="64" t="s">
        <v>235</v>
      </c>
      <c r="U17" s="65">
        <v>148</v>
      </c>
      <c r="V17" s="108" t="s">
        <v>398</v>
      </c>
      <c r="W17" s="128" t="s">
        <v>430</v>
      </c>
      <c r="X17" s="112">
        <v>48455950200</v>
      </c>
      <c r="Y17" s="65"/>
      <c r="AB17" s="69"/>
      <c r="AC17" s="70"/>
    </row>
    <row r="18" spans="1:108" s="64" customFormat="1" ht="12.75">
      <c r="A18" s="63">
        <v>18171</v>
      </c>
      <c r="B18" s="64" t="s">
        <v>419</v>
      </c>
      <c r="C18" s="64" t="s">
        <v>286</v>
      </c>
      <c r="D18" s="64" t="s">
        <v>6</v>
      </c>
      <c r="E18" s="65"/>
      <c r="F18" s="65">
        <v>78521</v>
      </c>
      <c r="G18" s="64" t="s">
        <v>8</v>
      </c>
      <c r="H18" s="65">
        <v>11</v>
      </c>
      <c r="I18" s="64" t="s">
        <v>9</v>
      </c>
      <c r="J18" s="65" t="s">
        <v>194</v>
      </c>
      <c r="K18" s="65"/>
      <c r="L18" s="65" t="s">
        <v>194</v>
      </c>
      <c r="M18" s="64" t="s">
        <v>196</v>
      </c>
      <c r="N18" s="64">
        <v>150</v>
      </c>
      <c r="O18" s="64">
        <v>0</v>
      </c>
      <c r="P18" s="64">
        <v>150</v>
      </c>
      <c r="Q18" s="64" t="s">
        <v>7</v>
      </c>
      <c r="R18" s="66">
        <v>2000000</v>
      </c>
      <c r="S18" s="67"/>
      <c r="T18" s="64" t="s">
        <v>239</v>
      </c>
      <c r="U18" s="65">
        <v>144</v>
      </c>
      <c r="V18" s="108" t="s">
        <v>418</v>
      </c>
      <c r="W18" s="128" t="s">
        <v>430</v>
      </c>
      <c r="X18" s="138">
        <v>48061013401</v>
      </c>
      <c r="Y18" s="65"/>
    </row>
    <row r="19" spans="1:108" s="64" customFormat="1">
      <c r="A19" s="63">
        <v>18250</v>
      </c>
      <c r="B19" s="64" t="s">
        <v>129</v>
      </c>
      <c r="C19" s="64" t="s">
        <v>289</v>
      </c>
      <c r="D19" s="64" t="s">
        <v>130</v>
      </c>
      <c r="E19" s="65"/>
      <c r="F19" s="65">
        <v>75951</v>
      </c>
      <c r="G19" s="64" t="s">
        <v>130</v>
      </c>
      <c r="H19" s="65">
        <v>5</v>
      </c>
      <c r="I19" s="64" t="s">
        <v>29</v>
      </c>
      <c r="J19" s="65"/>
      <c r="K19" s="65" t="s">
        <v>194</v>
      </c>
      <c r="L19" s="65"/>
      <c r="M19" s="64" t="s">
        <v>197</v>
      </c>
      <c r="N19" s="64">
        <v>59</v>
      </c>
      <c r="O19" s="64">
        <v>1</v>
      </c>
      <c r="P19" s="64">
        <v>60</v>
      </c>
      <c r="Q19" s="64" t="s">
        <v>7</v>
      </c>
      <c r="R19" s="66">
        <v>550735</v>
      </c>
      <c r="S19" s="67"/>
      <c r="T19" s="64" t="s">
        <v>235</v>
      </c>
      <c r="U19" s="65">
        <v>132</v>
      </c>
      <c r="V19" s="108" t="s">
        <v>398</v>
      </c>
      <c r="W19" s="128" t="s">
        <v>430</v>
      </c>
      <c r="X19" s="73">
        <v>48241950100</v>
      </c>
      <c r="Y19" s="65"/>
      <c r="AB19" s="69"/>
      <c r="AC19" s="70"/>
    </row>
    <row r="20" spans="1:108" s="64" customFormat="1" ht="12.75">
      <c r="A20" s="63">
        <v>18235</v>
      </c>
      <c r="B20" s="64" t="s">
        <v>282</v>
      </c>
      <c r="C20" s="64" t="s">
        <v>124</v>
      </c>
      <c r="D20" s="64" t="s">
        <v>101</v>
      </c>
      <c r="E20" s="65"/>
      <c r="F20" s="65">
        <v>78501</v>
      </c>
      <c r="G20" s="64" t="s">
        <v>49</v>
      </c>
      <c r="H20" s="65">
        <v>11</v>
      </c>
      <c r="I20" s="64" t="s">
        <v>9</v>
      </c>
      <c r="J20" s="65" t="s">
        <v>194</v>
      </c>
      <c r="K20" s="65" t="s">
        <v>194</v>
      </c>
      <c r="L20" s="65"/>
      <c r="M20" s="64" t="s">
        <v>197</v>
      </c>
      <c r="N20" s="64">
        <v>246</v>
      </c>
      <c r="O20" s="64">
        <v>0</v>
      </c>
      <c r="P20" s="64">
        <v>246</v>
      </c>
      <c r="Q20" s="64" t="s">
        <v>7</v>
      </c>
      <c r="R20" s="66">
        <v>1883683</v>
      </c>
      <c r="S20" s="67"/>
      <c r="T20" s="64" t="s">
        <v>238</v>
      </c>
      <c r="U20" s="65">
        <v>129</v>
      </c>
      <c r="V20" s="108" t="s">
        <v>418</v>
      </c>
      <c r="W20" s="128" t="s">
        <v>430</v>
      </c>
      <c r="X20" s="73">
        <v>48215021000</v>
      </c>
      <c r="Y20" s="65"/>
    </row>
    <row r="21" spans="1:108" s="64" customFormat="1" ht="12.75">
      <c r="A21" s="74" t="s">
        <v>397</v>
      </c>
      <c r="B21" s="75"/>
      <c r="C21" s="76">
        <v>11530083.6</v>
      </c>
      <c r="E21" s="65"/>
      <c r="F21" s="65"/>
      <c r="H21" s="65"/>
      <c r="J21" s="65"/>
      <c r="K21" s="77"/>
      <c r="L21" s="65"/>
      <c r="Q21" s="78" t="s">
        <v>192</v>
      </c>
      <c r="R21" s="79">
        <f>SUM(R12:R20)</f>
        <v>6896007</v>
      </c>
      <c r="S21" s="80"/>
      <c r="T21" s="81"/>
      <c r="U21" s="65"/>
      <c r="V21" s="65"/>
      <c r="W21" s="65"/>
      <c r="X21" s="138"/>
      <c r="Y21" s="65"/>
    </row>
    <row r="22" spans="1:108" s="64" customFormat="1" ht="12.75">
      <c r="A22" s="82"/>
      <c r="B22" s="83" t="s">
        <v>193</v>
      </c>
      <c r="C22" s="76">
        <v>3867335.2</v>
      </c>
      <c r="E22" s="65"/>
      <c r="F22" s="65"/>
      <c r="H22" s="65"/>
      <c r="J22" s="65"/>
      <c r="K22" s="77"/>
      <c r="L22" s="65"/>
      <c r="R22" s="66"/>
      <c r="S22" s="67"/>
      <c r="T22" s="84"/>
      <c r="U22" s="65"/>
      <c r="V22" s="65"/>
      <c r="W22" s="65"/>
      <c r="X22" s="138"/>
      <c r="Y22" s="65"/>
    </row>
    <row r="23" spans="1:108" s="64" customFormat="1" ht="7.5" customHeight="1">
      <c r="A23" s="85"/>
      <c r="E23" s="65"/>
      <c r="F23" s="65"/>
      <c r="H23" s="65"/>
      <c r="J23" s="65"/>
      <c r="K23" s="65"/>
      <c r="L23" s="65"/>
      <c r="R23" s="66"/>
      <c r="S23" s="67"/>
      <c r="U23" s="65"/>
      <c r="V23" s="65"/>
      <c r="W23" s="65"/>
      <c r="X23" s="138"/>
      <c r="Y23" s="65"/>
    </row>
    <row r="24" spans="1:108" s="64" customFormat="1" ht="12.75">
      <c r="A24" s="86" t="s">
        <v>198</v>
      </c>
      <c r="E24" s="65"/>
      <c r="F24" s="65"/>
      <c r="H24" s="65"/>
      <c r="J24" s="65"/>
      <c r="K24" s="65"/>
      <c r="L24" s="65"/>
      <c r="R24" s="66"/>
      <c r="S24" s="67"/>
      <c r="U24" s="65"/>
      <c r="V24" s="65"/>
      <c r="W24" s="65"/>
      <c r="X24" s="138"/>
      <c r="Y24" s="65"/>
    </row>
    <row r="25" spans="1:108" s="64" customFormat="1">
      <c r="A25" s="63">
        <v>18040</v>
      </c>
      <c r="B25" s="64" t="s">
        <v>56</v>
      </c>
      <c r="C25" s="64" t="s">
        <v>349</v>
      </c>
      <c r="D25" s="64" t="s">
        <v>57</v>
      </c>
      <c r="E25" s="65" t="s">
        <v>194</v>
      </c>
      <c r="F25" s="65">
        <v>79364</v>
      </c>
      <c r="G25" s="64" t="s">
        <v>50</v>
      </c>
      <c r="H25" s="65">
        <v>1</v>
      </c>
      <c r="I25" s="64" t="s">
        <v>29</v>
      </c>
      <c r="L25" s="65"/>
      <c r="M25" s="64" t="s">
        <v>196</v>
      </c>
      <c r="N25" s="64">
        <v>48</v>
      </c>
      <c r="O25" s="64">
        <v>0</v>
      </c>
      <c r="P25" s="64">
        <v>48</v>
      </c>
      <c r="Q25" s="64" t="s">
        <v>7</v>
      </c>
      <c r="R25" s="66">
        <v>642500</v>
      </c>
      <c r="S25" s="68" t="s">
        <v>194</v>
      </c>
      <c r="T25" s="64" t="s">
        <v>292</v>
      </c>
      <c r="U25" s="65">
        <v>153</v>
      </c>
      <c r="V25" s="108" t="s">
        <v>418</v>
      </c>
      <c r="W25" s="128" t="s">
        <v>430</v>
      </c>
      <c r="X25" s="138">
        <v>48303010700</v>
      </c>
      <c r="Y25" s="65"/>
    </row>
    <row r="26" spans="1:108" s="64" customFormat="1">
      <c r="A26" s="63">
        <v>18223</v>
      </c>
      <c r="B26" s="64" t="s">
        <v>121</v>
      </c>
      <c r="C26" s="64" t="s">
        <v>334</v>
      </c>
      <c r="D26" s="64" t="s">
        <v>122</v>
      </c>
      <c r="E26" s="65"/>
      <c r="F26" s="65">
        <v>79065</v>
      </c>
      <c r="G26" s="64" t="s">
        <v>110</v>
      </c>
      <c r="H26" s="65">
        <v>1</v>
      </c>
      <c r="I26" s="64" t="s">
        <v>29</v>
      </c>
      <c r="L26" s="65"/>
      <c r="M26" s="64" t="s">
        <v>196</v>
      </c>
      <c r="N26" s="64">
        <v>48</v>
      </c>
      <c r="O26" s="64">
        <v>12</v>
      </c>
      <c r="P26" s="64">
        <v>60</v>
      </c>
      <c r="Q26" s="64" t="s">
        <v>7</v>
      </c>
      <c r="R26" s="66">
        <v>777900</v>
      </c>
      <c r="S26" s="68"/>
      <c r="T26" s="64" t="s">
        <v>241</v>
      </c>
      <c r="U26" s="65">
        <v>152</v>
      </c>
      <c r="V26" s="108" t="s">
        <v>418</v>
      </c>
      <c r="W26" s="128" t="s">
        <v>430</v>
      </c>
      <c r="X26" s="138">
        <v>48179950300</v>
      </c>
      <c r="Y26" s="65"/>
      <c r="DD26" s="87"/>
    </row>
    <row r="27" spans="1:108" s="87" customFormat="1" ht="12.75">
      <c r="A27" s="74" t="s">
        <v>396</v>
      </c>
      <c r="B27" s="75"/>
      <c r="C27" s="76">
        <v>761922.88</v>
      </c>
      <c r="D27" s="64"/>
      <c r="E27" s="65"/>
      <c r="F27" s="65"/>
      <c r="G27" s="64"/>
      <c r="H27" s="65"/>
      <c r="I27" s="88"/>
      <c r="J27" s="64"/>
      <c r="K27" s="64"/>
      <c r="L27" s="65"/>
      <c r="M27" s="64"/>
      <c r="N27" s="64"/>
      <c r="O27" s="64"/>
      <c r="P27" s="64"/>
      <c r="Q27" s="78" t="s">
        <v>192</v>
      </c>
      <c r="R27" s="79">
        <f>SUM(R25:R26)</f>
        <v>1420400</v>
      </c>
      <c r="S27" s="80"/>
      <c r="T27" s="81"/>
      <c r="U27" s="65"/>
      <c r="V27" s="65"/>
      <c r="W27" s="65"/>
      <c r="X27" s="138"/>
      <c r="Y27" s="65"/>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row>
    <row r="28" spans="1:108" s="64" customFormat="1" ht="7.5" customHeight="1">
      <c r="A28" s="85"/>
      <c r="E28" s="65"/>
      <c r="F28" s="65"/>
      <c r="H28" s="65"/>
      <c r="J28" s="65"/>
      <c r="K28" s="65"/>
      <c r="L28" s="65"/>
      <c r="R28" s="66"/>
      <c r="S28" s="67"/>
      <c r="U28" s="65"/>
      <c r="V28" s="65"/>
      <c r="W28" s="65"/>
      <c r="X28" s="138"/>
      <c r="Y28" s="65"/>
    </row>
    <row r="29" spans="1:108" s="64" customFormat="1">
      <c r="A29" s="86" t="s">
        <v>199</v>
      </c>
      <c r="E29" s="65"/>
      <c r="F29" s="65"/>
      <c r="H29" s="65"/>
      <c r="L29" s="65"/>
      <c r="R29" s="66"/>
      <c r="S29" s="68"/>
      <c r="U29" s="65"/>
      <c r="V29" s="65"/>
      <c r="W29" s="65"/>
      <c r="X29" s="138"/>
      <c r="Y29" s="65"/>
      <c r="DD29" s="87"/>
    </row>
    <row r="30" spans="1:108" s="64" customFormat="1">
      <c r="A30" s="63">
        <v>18162</v>
      </c>
      <c r="B30" s="64" t="s">
        <v>106</v>
      </c>
      <c r="C30" s="64" t="s">
        <v>350</v>
      </c>
      <c r="D30" s="64" t="s">
        <v>50</v>
      </c>
      <c r="E30" s="65"/>
      <c r="F30" s="65">
        <v>79401</v>
      </c>
      <c r="G30" s="64" t="s">
        <v>50</v>
      </c>
      <c r="H30" s="65">
        <v>1</v>
      </c>
      <c r="I30" s="64" t="s">
        <v>9</v>
      </c>
      <c r="L30" s="65"/>
      <c r="M30" s="64" t="s">
        <v>196</v>
      </c>
      <c r="N30" s="64">
        <v>108</v>
      </c>
      <c r="O30" s="64">
        <v>20</v>
      </c>
      <c r="P30" s="64">
        <v>128</v>
      </c>
      <c r="Q30" s="64" t="s">
        <v>232</v>
      </c>
      <c r="R30" s="66">
        <v>1417843</v>
      </c>
      <c r="S30" s="68"/>
      <c r="T30" s="64" t="s">
        <v>293</v>
      </c>
      <c r="U30" s="65">
        <v>157</v>
      </c>
      <c r="V30" s="108" t="s">
        <v>418</v>
      </c>
      <c r="W30" s="128" t="s">
        <v>430</v>
      </c>
      <c r="X30" s="138">
        <v>48303000700</v>
      </c>
      <c r="Y30" s="65"/>
      <c r="DD30" s="87"/>
    </row>
    <row r="31" spans="1:108" s="64" customFormat="1" ht="12.75">
      <c r="A31" s="74" t="s">
        <v>396</v>
      </c>
      <c r="B31" s="75"/>
      <c r="C31" s="76">
        <v>1363269.25</v>
      </c>
      <c r="E31" s="65"/>
      <c r="F31" s="65"/>
      <c r="H31" s="65"/>
      <c r="I31" s="88"/>
      <c r="L31" s="65"/>
      <c r="Q31" s="78" t="s">
        <v>192</v>
      </c>
      <c r="R31" s="79">
        <f>SUM(R30:R30)</f>
        <v>1417843</v>
      </c>
      <c r="S31" s="80"/>
      <c r="T31" s="81"/>
      <c r="U31" s="65"/>
      <c r="V31" s="65"/>
      <c r="W31" s="65"/>
      <c r="X31" s="138"/>
      <c r="Y31" s="65"/>
    </row>
    <row r="32" spans="1:108" s="64" customFormat="1" ht="7.5" customHeight="1">
      <c r="A32" s="85"/>
      <c r="E32" s="65"/>
      <c r="F32" s="65"/>
      <c r="H32" s="65"/>
      <c r="J32" s="65"/>
      <c r="K32" s="65"/>
      <c r="L32" s="65"/>
      <c r="R32" s="66"/>
      <c r="S32" s="67"/>
      <c r="U32" s="65"/>
      <c r="V32" s="65"/>
      <c r="W32" s="65"/>
      <c r="X32" s="138"/>
      <c r="Y32" s="65"/>
    </row>
    <row r="33" spans="1:108" s="64" customFormat="1">
      <c r="A33" s="86" t="s">
        <v>200</v>
      </c>
      <c r="E33" s="65"/>
      <c r="F33" s="65"/>
      <c r="H33" s="65"/>
      <c r="L33" s="65"/>
      <c r="R33" s="66"/>
      <c r="S33" s="68"/>
      <c r="U33" s="65"/>
      <c r="V33" s="65"/>
      <c r="W33" s="65"/>
      <c r="X33" s="138"/>
      <c r="Y33" s="65"/>
      <c r="DD33" s="87"/>
    </row>
    <row r="34" spans="1:108" s="64" customFormat="1">
      <c r="A34" s="63">
        <v>18259</v>
      </c>
      <c r="B34" s="64" t="s">
        <v>135</v>
      </c>
      <c r="C34" s="64" t="s">
        <v>136</v>
      </c>
      <c r="D34" s="64" t="s">
        <v>137</v>
      </c>
      <c r="E34" s="65"/>
      <c r="F34" s="65">
        <v>76823</v>
      </c>
      <c r="G34" s="64" t="s">
        <v>84</v>
      </c>
      <c r="H34" s="65">
        <v>2</v>
      </c>
      <c r="I34" s="64" t="s">
        <v>29</v>
      </c>
      <c r="L34" s="65"/>
      <c r="M34" s="64" t="s">
        <v>196</v>
      </c>
      <c r="N34" s="64">
        <v>36</v>
      </c>
      <c r="O34" s="64">
        <v>0</v>
      </c>
      <c r="P34" s="64">
        <v>36</v>
      </c>
      <c r="Q34" s="64" t="s">
        <v>7</v>
      </c>
      <c r="R34" s="66">
        <v>500000</v>
      </c>
      <c r="S34" s="68"/>
      <c r="T34" s="64" t="s">
        <v>279</v>
      </c>
      <c r="U34" s="65">
        <v>153</v>
      </c>
      <c r="V34" s="108" t="s">
        <v>418</v>
      </c>
      <c r="W34" s="128" t="s">
        <v>430</v>
      </c>
      <c r="X34" s="138">
        <v>48049950500</v>
      </c>
    </row>
    <row r="35" spans="1:108" s="64" customFormat="1">
      <c r="A35" s="63">
        <v>18036</v>
      </c>
      <c r="B35" s="64" t="s">
        <v>48</v>
      </c>
      <c r="C35" s="64" t="s">
        <v>210</v>
      </c>
      <c r="D35" s="64" t="s">
        <v>46</v>
      </c>
      <c r="E35" s="65"/>
      <c r="F35" s="65">
        <v>79510</v>
      </c>
      <c r="G35" s="64" t="s">
        <v>47</v>
      </c>
      <c r="H35" s="65">
        <v>2</v>
      </c>
      <c r="I35" s="64" t="s">
        <v>29</v>
      </c>
      <c r="L35" s="65"/>
      <c r="M35" s="64" t="s">
        <v>196</v>
      </c>
      <c r="N35" s="64">
        <v>40</v>
      </c>
      <c r="O35" s="64">
        <v>0</v>
      </c>
      <c r="P35" s="64">
        <v>40</v>
      </c>
      <c r="Q35" s="64" t="s">
        <v>7</v>
      </c>
      <c r="R35" s="66">
        <v>500000</v>
      </c>
      <c r="S35" s="68" t="s">
        <v>194</v>
      </c>
      <c r="T35" s="64" t="s">
        <v>292</v>
      </c>
      <c r="U35" s="65">
        <v>153</v>
      </c>
      <c r="V35" s="108" t="s">
        <v>418</v>
      </c>
      <c r="W35" s="128" t="s">
        <v>430</v>
      </c>
      <c r="X35" s="137">
        <v>48059030102</v>
      </c>
    </row>
    <row r="36" spans="1:108" s="64" customFormat="1" ht="12.75" collapsed="1">
      <c r="A36" s="74" t="s">
        <v>396</v>
      </c>
      <c r="B36" s="75"/>
      <c r="C36" s="76">
        <v>554008.78</v>
      </c>
      <c r="E36" s="65"/>
      <c r="F36" s="65"/>
      <c r="H36" s="65"/>
      <c r="I36" s="88"/>
      <c r="L36" s="65"/>
      <c r="Q36" s="78" t="s">
        <v>192</v>
      </c>
      <c r="R36" s="79">
        <f>SUM(R34:R35)</f>
        <v>1000000</v>
      </c>
      <c r="S36" s="80"/>
      <c r="T36" s="81"/>
      <c r="U36" s="65"/>
      <c r="V36" s="65"/>
      <c r="W36" s="65"/>
      <c r="X36" s="138"/>
      <c r="Y36" s="65"/>
    </row>
    <row r="37" spans="1:108" s="64" customFormat="1" ht="4.5" customHeight="1">
      <c r="A37" s="74"/>
      <c r="B37" s="75"/>
      <c r="C37" s="76"/>
      <c r="E37" s="141"/>
      <c r="F37" s="141"/>
      <c r="H37" s="141"/>
      <c r="I37" s="88"/>
      <c r="L37" s="141"/>
      <c r="Q37" s="78"/>
      <c r="R37" s="79"/>
      <c r="S37" s="80"/>
      <c r="T37" s="81"/>
      <c r="U37" s="141"/>
      <c r="V37" s="141"/>
      <c r="W37" s="141"/>
      <c r="X37" s="141"/>
      <c r="Y37" s="141"/>
    </row>
    <row r="38" spans="1:108" s="64" customFormat="1" ht="12.75" customHeight="1">
      <c r="A38" s="86" t="s">
        <v>201</v>
      </c>
      <c r="E38" s="65"/>
      <c r="F38" s="65"/>
      <c r="H38" s="65"/>
      <c r="J38" s="65"/>
      <c r="K38" s="65"/>
      <c r="L38" s="65"/>
      <c r="R38" s="66"/>
      <c r="S38" s="67"/>
      <c r="U38" s="65"/>
      <c r="V38" s="65"/>
      <c r="W38" s="65"/>
      <c r="X38" s="138"/>
      <c r="Y38" s="65"/>
      <c r="AA38" s="70"/>
      <c r="AB38" s="70"/>
      <c r="AG38" s="89"/>
      <c r="AH38" s="89"/>
    </row>
    <row r="39" spans="1:108" s="64" customFormat="1" ht="17.25" customHeight="1">
      <c r="A39" s="90">
        <v>18314</v>
      </c>
      <c r="B39" s="87" t="s">
        <v>157</v>
      </c>
      <c r="C39" s="87" t="s">
        <v>420</v>
      </c>
      <c r="D39" s="87" t="s">
        <v>58</v>
      </c>
      <c r="E39" s="72"/>
      <c r="F39" s="72">
        <v>76308</v>
      </c>
      <c r="G39" s="87" t="s">
        <v>59</v>
      </c>
      <c r="H39" s="72">
        <v>2</v>
      </c>
      <c r="I39" s="87" t="s">
        <v>9</v>
      </c>
      <c r="J39" s="87"/>
      <c r="K39" s="87"/>
      <c r="L39" s="72"/>
      <c r="M39" s="87" t="s">
        <v>359</v>
      </c>
      <c r="N39" s="87">
        <v>36</v>
      </c>
      <c r="O39" s="87">
        <v>0</v>
      </c>
      <c r="P39" s="87">
        <v>36</v>
      </c>
      <c r="Q39" s="87" t="s">
        <v>7</v>
      </c>
      <c r="R39" s="91">
        <v>686427</v>
      </c>
      <c r="S39" s="68"/>
      <c r="T39" s="87" t="s">
        <v>242</v>
      </c>
      <c r="U39" s="65">
        <v>148</v>
      </c>
      <c r="V39" s="108" t="s">
        <v>418</v>
      </c>
      <c r="W39" s="128" t="s">
        <v>430</v>
      </c>
      <c r="X39" s="112">
        <v>48485012600</v>
      </c>
      <c r="Y39" s="72"/>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row>
    <row r="40" spans="1:108" s="64" customFormat="1" ht="12.75">
      <c r="A40" s="74" t="s">
        <v>396</v>
      </c>
      <c r="B40" s="75"/>
      <c r="C40" s="76">
        <v>528417.11</v>
      </c>
      <c r="E40" s="65"/>
      <c r="F40" s="65"/>
      <c r="H40" s="65"/>
      <c r="I40" s="88"/>
      <c r="L40" s="65"/>
      <c r="Q40" s="78" t="s">
        <v>192</v>
      </c>
      <c r="R40" s="79">
        <f>SUM(R39:R39)</f>
        <v>686427</v>
      </c>
      <c r="S40" s="80"/>
      <c r="T40" s="81"/>
      <c r="U40" s="65"/>
      <c r="V40" s="65"/>
      <c r="W40" s="65"/>
      <c r="X40" s="138"/>
      <c r="Y40" s="65"/>
    </row>
    <row r="41" spans="1:108" s="64" customFormat="1" ht="7.5" customHeight="1">
      <c r="A41" s="74"/>
      <c r="B41" s="75"/>
      <c r="C41" s="76"/>
      <c r="E41" s="141"/>
      <c r="F41" s="141"/>
      <c r="H41" s="141"/>
      <c r="I41" s="88"/>
      <c r="L41" s="141"/>
      <c r="Q41" s="78"/>
      <c r="R41" s="79"/>
      <c r="S41" s="80"/>
      <c r="T41" s="81"/>
      <c r="U41" s="141"/>
      <c r="V41" s="141"/>
      <c r="W41" s="141"/>
      <c r="X41" s="141"/>
      <c r="Y41" s="141"/>
    </row>
    <row r="42" spans="1:108" s="64" customFormat="1" ht="12.75" customHeight="1">
      <c r="A42" s="86" t="s">
        <v>202</v>
      </c>
      <c r="B42" s="87"/>
      <c r="C42" s="87"/>
      <c r="D42" s="87"/>
      <c r="E42" s="72"/>
      <c r="F42" s="72"/>
      <c r="G42" s="87"/>
      <c r="H42" s="72"/>
      <c r="I42" s="87"/>
      <c r="J42" s="87"/>
      <c r="K42" s="87"/>
      <c r="L42" s="72"/>
      <c r="M42" s="87"/>
      <c r="N42" s="87"/>
      <c r="O42" s="87"/>
      <c r="P42" s="87"/>
      <c r="Q42" s="87"/>
      <c r="R42" s="91"/>
      <c r="S42" s="68"/>
      <c r="T42" s="87"/>
      <c r="U42" s="65"/>
      <c r="V42" s="65"/>
      <c r="W42" s="72"/>
      <c r="X42" s="112"/>
      <c r="Y42" s="72"/>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7"/>
      <c r="CR42" s="87"/>
      <c r="CS42" s="87"/>
      <c r="CT42" s="87"/>
      <c r="CU42" s="87"/>
      <c r="CV42" s="87"/>
      <c r="CW42" s="87"/>
      <c r="CX42" s="87"/>
      <c r="CY42" s="87"/>
      <c r="CZ42" s="87"/>
      <c r="DA42" s="87"/>
      <c r="DB42" s="87"/>
      <c r="DC42" s="87"/>
      <c r="DD42" s="87"/>
    </row>
    <row r="43" spans="1:108" s="64" customFormat="1">
      <c r="A43" s="90">
        <v>18274</v>
      </c>
      <c r="B43" s="87" t="s">
        <v>146</v>
      </c>
      <c r="C43" s="87" t="s">
        <v>147</v>
      </c>
      <c r="D43" s="87" t="s">
        <v>62</v>
      </c>
      <c r="E43" s="72"/>
      <c r="F43" s="72">
        <v>76048</v>
      </c>
      <c r="G43" s="87" t="s">
        <v>63</v>
      </c>
      <c r="H43" s="72">
        <v>3</v>
      </c>
      <c r="I43" s="87" t="s">
        <v>29</v>
      </c>
      <c r="J43" s="87"/>
      <c r="K43" s="87"/>
      <c r="L43" s="72"/>
      <c r="M43" s="87" t="s">
        <v>196</v>
      </c>
      <c r="N43" s="87">
        <v>36</v>
      </c>
      <c r="O43" s="87">
        <v>12</v>
      </c>
      <c r="P43" s="87">
        <v>48</v>
      </c>
      <c r="Q43" s="87" t="s">
        <v>232</v>
      </c>
      <c r="R43" s="91">
        <v>570000</v>
      </c>
      <c r="S43" s="68"/>
      <c r="T43" s="87" t="s">
        <v>244</v>
      </c>
      <c r="U43" s="65">
        <v>152</v>
      </c>
      <c r="V43" s="108" t="s">
        <v>418</v>
      </c>
      <c r="W43" s="128" t="s">
        <v>430</v>
      </c>
      <c r="X43" s="112">
        <v>48221160206</v>
      </c>
      <c r="Y43" s="72"/>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7"/>
      <c r="CN43" s="87"/>
      <c r="CO43" s="87"/>
      <c r="CP43" s="87"/>
      <c r="CQ43" s="87"/>
      <c r="CR43" s="87"/>
      <c r="CS43" s="87"/>
      <c r="CT43" s="87"/>
      <c r="CU43" s="87"/>
      <c r="CV43" s="87"/>
      <c r="CW43" s="87"/>
      <c r="CX43" s="87"/>
      <c r="CY43" s="87"/>
      <c r="CZ43" s="87"/>
      <c r="DA43" s="87"/>
      <c r="DB43" s="87"/>
      <c r="DC43" s="87"/>
      <c r="DD43" s="87"/>
    </row>
    <row r="44" spans="1:108" s="64" customFormat="1">
      <c r="A44" s="90">
        <v>18069</v>
      </c>
      <c r="B44" s="87" t="s">
        <v>73</v>
      </c>
      <c r="C44" s="87" t="s">
        <v>335</v>
      </c>
      <c r="D44" s="87" t="s">
        <v>74</v>
      </c>
      <c r="E44" s="72"/>
      <c r="F44" s="72">
        <v>75442</v>
      </c>
      <c r="G44" s="87" t="s">
        <v>20</v>
      </c>
      <c r="H44" s="72">
        <v>3</v>
      </c>
      <c r="I44" s="87" t="s">
        <v>29</v>
      </c>
      <c r="J44" s="87"/>
      <c r="K44" s="87"/>
      <c r="L44" s="72"/>
      <c r="M44" s="87" t="s">
        <v>196</v>
      </c>
      <c r="N44" s="87">
        <v>53</v>
      </c>
      <c r="O44" s="87">
        <v>27</v>
      </c>
      <c r="P44" s="87">
        <v>80</v>
      </c>
      <c r="Q44" s="87" t="s">
        <v>7</v>
      </c>
      <c r="R44" s="91">
        <v>833805</v>
      </c>
      <c r="S44" s="68"/>
      <c r="T44" s="87" t="s">
        <v>243</v>
      </c>
      <c r="U44" s="65">
        <v>151</v>
      </c>
      <c r="V44" s="108" t="s">
        <v>418</v>
      </c>
      <c r="W44" s="128" t="s">
        <v>430</v>
      </c>
      <c r="X44" s="112">
        <v>48085031100</v>
      </c>
      <c r="Y44" s="72"/>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row>
    <row r="45" spans="1:108" s="87" customFormat="1" ht="12.75">
      <c r="A45" s="74" t="s">
        <v>396</v>
      </c>
      <c r="B45" s="75"/>
      <c r="C45" s="76">
        <v>653619</v>
      </c>
      <c r="D45" s="64"/>
      <c r="E45" s="65"/>
      <c r="F45" s="65"/>
      <c r="G45" s="64"/>
      <c r="H45" s="65"/>
      <c r="I45" s="88"/>
      <c r="J45" s="64"/>
      <c r="K45" s="64"/>
      <c r="L45" s="65"/>
      <c r="M45" s="64"/>
      <c r="N45" s="64"/>
      <c r="O45" s="64"/>
      <c r="P45" s="64"/>
      <c r="Q45" s="78" t="s">
        <v>192</v>
      </c>
      <c r="R45" s="79">
        <f>SUM(R43:R44)</f>
        <v>1403805</v>
      </c>
      <c r="S45" s="80"/>
      <c r="T45" s="81"/>
      <c r="U45" s="65"/>
      <c r="V45" s="65"/>
      <c r="W45" s="65"/>
      <c r="X45" s="138"/>
      <c r="Y45" s="65"/>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row>
    <row r="46" spans="1:108" s="64" customFormat="1" ht="8.25" customHeight="1">
      <c r="A46" s="85"/>
      <c r="E46" s="65"/>
      <c r="F46" s="65"/>
      <c r="H46" s="65"/>
      <c r="J46" s="65"/>
      <c r="K46" s="65"/>
      <c r="L46" s="65"/>
      <c r="R46" s="66"/>
      <c r="S46" s="67"/>
      <c r="U46" s="65"/>
      <c r="V46" s="65"/>
      <c r="W46" s="65"/>
      <c r="X46" s="138"/>
      <c r="Y46" s="65"/>
      <c r="AB46" s="70"/>
      <c r="AG46" s="89"/>
      <c r="AH46" s="89"/>
    </row>
    <row r="47" spans="1:108">
      <c r="A47" s="86" t="s">
        <v>203</v>
      </c>
      <c r="Z47" s="35"/>
      <c r="AA47" s="35"/>
    </row>
    <row r="48" spans="1:108" s="92" customFormat="1">
      <c r="A48" s="90">
        <v>18018</v>
      </c>
      <c r="B48" s="92" t="s">
        <v>32</v>
      </c>
      <c r="C48" s="92" t="s">
        <v>353</v>
      </c>
      <c r="D48" s="92" t="s">
        <v>33</v>
      </c>
      <c r="E48" s="73"/>
      <c r="F48" s="73">
        <v>76105</v>
      </c>
      <c r="G48" s="92" t="s">
        <v>30</v>
      </c>
      <c r="H48" s="73">
        <v>3</v>
      </c>
      <c r="I48" s="92" t="s">
        <v>9</v>
      </c>
      <c r="L48" s="73"/>
      <c r="M48" s="92" t="s">
        <v>196</v>
      </c>
      <c r="N48" s="92">
        <v>96</v>
      </c>
      <c r="O48" s="92">
        <v>24</v>
      </c>
      <c r="P48" s="92">
        <v>120</v>
      </c>
      <c r="Q48" s="92" t="s">
        <v>232</v>
      </c>
      <c r="R48" s="93">
        <v>1500000</v>
      </c>
      <c r="S48" s="94"/>
      <c r="T48" s="92" t="s">
        <v>251</v>
      </c>
      <c r="U48" s="71">
        <v>145</v>
      </c>
      <c r="V48" s="108" t="s">
        <v>398</v>
      </c>
      <c r="W48" s="128" t="s">
        <v>430</v>
      </c>
      <c r="X48" s="73">
        <v>48439104604</v>
      </c>
      <c r="DD48" s="89"/>
    </row>
    <row r="49" spans="1:108" s="64" customFormat="1">
      <c r="A49" s="90">
        <v>18361</v>
      </c>
      <c r="B49" s="87" t="s">
        <v>171</v>
      </c>
      <c r="C49" s="87" t="s">
        <v>295</v>
      </c>
      <c r="D49" s="87" t="s">
        <v>12</v>
      </c>
      <c r="E49" s="72"/>
      <c r="F49" s="72">
        <v>75061</v>
      </c>
      <c r="G49" s="87" t="s">
        <v>14</v>
      </c>
      <c r="H49" s="72">
        <v>3</v>
      </c>
      <c r="I49" s="87" t="s">
        <v>9</v>
      </c>
      <c r="J49" s="87"/>
      <c r="K49" s="87"/>
      <c r="L49" s="72"/>
      <c r="M49" s="87" t="s">
        <v>196</v>
      </c>
      <c r="N49" s="87">
        <v>50</v>
      </c>
      <c r="O49" s="87">
        <v>8</v>
      </c>
      <c r="P49" s="87">
        <v>58</v>
      </c>
      <c r="Q49" s="87" t="s">
        <v>232</v>
      </c>
      <c r="R49" s="91">
        <v>890850</v>
      </c>
      <c r="S49" s="68"/>
      <c r="T49" s="87" t="s">
        <v>245</v>
      </c>
      <c r="U49" s="65">
        <v>158</v>
      </c>
      <c r="V49" s="109" t="s">
        <v>418</v>
      </c>
      <c r="W49" s="128" t="s">
        <v>430</v>
      </c>
      <c r="X49" s="137">
        <v>48113014501</v>
      </c>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c r="CP49" s="87"/>
      <c r="CQ49" s="87"/>
      <c r="CR49" s="87"/>
      <c r="CS49" s="87"/>
      <c r="CT49" s="87"/>
      <c r="CU49" s="87"/>
      <c r="CV49" s="87"/>
      <c r="CW49" s="87"/>
      <c r="CX49" s="87"/>
      <c r="CY49" s="87"/>
      <c r="CZ49" s="87"/>
      <c r="DA49" s="87"/>
      <c r="DB49" s="87"/>
      <c r="DC49" s="87"/>
    </row>
    <row r="50" spans="1:108" s="87" customFormat="1">
      <c r="A50" s="90">
        <v>18091</v>
      </c>
      <c r="B50" s="87" t="s">
        <v>299</v>
      </c>
      <c r="C50" s="87" t="s">
        <v>300</v>
      </c>
      <c r="D50" s="87" t="s">
        <v>13</v>
      </c>
      <c r="E50" s="72"/>
      <c r="F50" s="72">
        <v>75040</v>
      </c>
      <c r="G50" s="87" t="s">
        <v>14</v>
      </c>
      <c r="H50" s="72">
        <v>3</v>
      </c>
      <c r="I50" s="87" t="s">
        <v>9</v>
      </c>
      <c r="L50" s="72"/>
      <c r="M50" s="87" t="s">
        <v>196</v>
      </c>
      <c r="N50" s="87">
        <v>104</v>
      </c>
      <c r="O50" s="87">
        <v>16</v>
      </c>
      <c r="P50" s="87">
        <v>120</v>
      </c>
      <c r="Q50" s="87" t="s">
        <v>232</v>
      </c>
      <c r="R50" s="91">
        <v>1500000</v>
      </c>
      <c r="S50" s="68"/>
      <c r="T50" s="87" t="s">
        <v>249</v>
      </c>
      <c r="U50" s="65">
        <v>158</v>
      </c>
      <c r="V50" s="108" t="s">
        <v>418</v>
      </c>
      <c r="W50" s="128" t="s">
        <v>430</v>
      </c>
      <c r="X50" s="112">
        <v>48113018105</v>
      </c>
    </row>
    <row r="51" spans="1:108" s="87" customFormat="1">
      <c r="A51" s="90">
        <v>18376</v>
      </c>
      <c r="B51" s="87" t="s">
        <v>181</v>
      </c>
      <c r="C51" s="87" t="s">
        <v>336</v>
      </c>
      <c r="D51" s="87" t="s">
        <v>13</v>
      </c>
      <c r="E51" s="72"/>
      <c r="F51" s="72">
        <v>75043</v>
      </c>
      <c r="G51" s="87" t="s">
        <v>14</v>
      </c>
      <c r="H51" s="72">
        <v>3</v>
      </c>
      <c r="I51" s="87" t="s">
        <v>9</v>
      </c>
      <c r="L51" s="72"/>
      <c r="M51" s="87" t="s">
        <v>196</v>
      </c>
      <c r="N51" s="87">
        <v>90</v>
      </c>
      <c r="O51" s="87">
        <v>54</v>
      </c>
      <c r="P51" s="87">
        <v>144</v>
      </c>
      <c r="Q51" s="87" t="s">
        <v>7</v>
      </c>
      <c r="R51" s="91">
        <v>1500000</v>
      </c>
      <c r="S51" s="68"/>
      <c r="T51" s="87" t="s">
        <v>297</v>
      </c>
      <c r="U51" s="71">
        <v>155</v>
      </c>
      <c r="V51" s="108" t="s">
        <v>418</v>
      </c>
      <c r="W51" s="128" t="s">
        <v>430</v>
      </c>
      <c r="X51" s="112">
        <v>48113018137</v>
      </c>
    </row>
    <row r="52" spans="1:108" s="87" customFormat="1">
      <c r="A52" s="90">
        <v>18214</v>
      </c>
      <c r="B52" s="87" t="s">
        <v>116</v>
      </c>
      <c r="C52" s="87" t="s">
        <v>351</v>
      </c>
      <c r="D52" s="87" t="s">
        <v>296</v>
      </c>
      <c r="E52" s="72"/>
      <c r="F52" s="72">
        <v>75052</v>
      </c>
      <c r="G52" s="87" t="s">
        <v>14</v>
      </c>
      <c r="H52" s="72">
        <v>3</v>
      </c>
      <c r="I52" s="87" t="s">
        <v>9</v>
      </c>
      <c r="L52" s="72"/>
      <c r="M52" s="87" t="s">
        <v>196</v>
      </c>
      <c r="N52" s="87">
        <v>61</v>
      </c>
      <c r="O52" s="87">
        <v>32</v>
      </c>
      <c r="P52" s="87">
        <v>93</v>
      </c>
      <c r="Q52" s="92" t="s">
        <v>232</v>
      </c>
      <c r="R52" s="93">
        <v>1001246</v>
      </c>
      <c r="S52" s="94"/>
      <c r="T52" s="92" t="s">
        <v>247</v>
      </c>
      <c r="U52" s="71">
        <v>155</v>
      </c>
      <c r="V52" s="71" t="s">
        <v>418</v>
      </c>
      <c r="W52" s="128" t="s">
        <v>430</v>
      </c>
      <c r="X52" s="73">
        <v>48113016412</v>
      </c>
      <c r="DD52" s="64"/>
    </row>
    <row r="53" spans="1:108" s="64" customFormat="1">
      <c r="A53" s="90">
        <v>18096</v>
      </c>
      <c r="B53" s="87" t="s">
        <v>85</v>
      </c>
      <c r="C53" s="87" t="s">
        <v>86</v>
      </c>
      <c r="D53" s="87" t="s">
        <v>87</v>
      </c>
      <c r="E53" s="72"/>
      <c r="F53" s="72">
        <v>75074</v>
      </c>
      <c r="G53" s="87" t="s">
        <v>20</v>
      </c>
      <c r="H53" s="72">
        <v>3</v>
      </c>
      <c r="I53" s="87" t="s">
        <v>9</v>
      </c>
      <c r="J53" s="87"/>
      <c r="K53" s="87"/>
      <c r="L53" s="72" t="s">
        <v>194</v>
      </c>
      <c r="M53" s="87" t="s">
        <v>196</v>
      </c>
      <c r="N53" s="87">
        <v>111</v>
      </c>
      <c r="O53" s="87">
        <v>28</v>
      </c>
      <c r="P53" s="87">
        <v>139</v>
      </c>
      <c r="Q53" s="87" t="s">
        <v>7</v>
      </c>
      <c r="R53" s="91">
        <v>1500000</v>
      </c>
      <c r="S53" s="68"/>
      <c r="T53" s="87" t="s">
        <v>250</v>
      </c>
      <c r="U53" s="65">
        <v>153</v>
      </c>
      <c r="V53" s="108" t="s">
        <v>418</v>
      </c>
      <c r="W53" s="128" t="s">
        <v>430</v>
      </c>
      <c r="X53" s="112">
        <v>48085031900</v>
      </c>
      <c r="Y53" s="72"/>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row>
    <row r="54" spans="1:108" s="64" customFormat="1">
      <c r="A54" s="90">
        <v>18087</v>
      </c>
      <c r="B54" s="87" t="s">
        <v>79</v>
      </c>
      <c r="C54" s="87" t="s">
        <v>80</v>
      </c>
      <c r="D54" s="87" t="s">
        <v>81</v>
      </c>
      <c r="E54" s="72"/>
      <c r="F54" s="72">
        <v>75088</v>
      </c>
      <c r="G54" s="87" t="s">
        <v>14</v>
      </c>
      <c r="H54" s="72">
        <v>3</v>
      </c>
      <c r="I54" s="87" t="s">
        <v>9</v>
      </c>
      <c r="J54" s="87"/>
      <c r="K54" s="87"/>
      <c r="L54" s="72"/>
      <c r="M54" s="87" t="s">
        <v>196</v>
      </c>
      <c r="N54" s="87">
        <v>76</v>
      </c>
      <c r="O54" s="87">
        <v>0</v>
      </c>
      <c r="P54" s="87">
        <v>76</v>
      </c>
      <c r="Q54" s="87" t="s">
        <v>7</v>
      </c>
      <c r="R54" s="91">
        <v>1500000</v>
      </c>
      <c r="S54" s="68"/>
      <c r="T54" s="87" t="s">
        <v>248</v>
      </c>
      <c r="U54" s="65">
        <v>153</v>
      </c>
      <c r="V54" s="108" t="s">
        <v>418</v>
      </c>
      <c r="W54" s="129" t="s">
        <v>430</v>
      </c>
      <c r="X54" s="138">
        <v>48113018133</v>
      </c>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c r="CZ54" s="87"/>
      <c r="DA54" s="87"/>
      <c r="DB54" s="87"/>
      <c r="DC54" s="87"/>
      <c r="DD54" s="87"/>
    </row>
    <row r="55" spans="1:108" s="87" customFormat="1">
      <c r="A55" s="90">
        <v>18269</v>
      </c>
      <c r="B55" s="87" t="s">
        <v>144</v>
      </c>
      <c r="C55" s="87" t="s">
        <v>294</v>
      </c>
      <c r="D55" s="87" t="s">
        <v>14</v>
      </c>
      <c r="E55" s="72"/>
      <c r="F55" s="72">
        <v>75201</v>
      </c>
      <c r="G55" s="87" t="s">
        <v>14</v>
      </c>
      <c r="H55" s="72">
        <v>3</v>
      </c>
      <c r="I55" s="87" t="s">
        <v>9</v>
      </c>
      <c r="L55" s="72"/>
      <c r="M55" s="87" t="s">
        <v>196</v>
      </c>
      <c r="N55" s="87">
        <v>105</v>
      </c>
      <c r="O55" s="87">
        <v>107</v>
      </c>
      <c r="P55" s="87">
        <v>212</v>
      </c>
      <c r="Q55" s="87" t="s">
        <v>7</v>
      </c>
      <c r="R55" s="91">
        <v>1500000</v>
      </c>
      <c r="S55" s="68"/>
      <c r="T55" s="87" t="s">
        <v>246</v>
      </c>
      <c r="U55" s="65">
        <v>150</v>
      </c>
      <c r="V55" s="108" t="s">
        <v>418</v>
      </c>
      <c r="W55" s="128" t="s">
        <v>430</v>
      </c>
      <c r="X55" s="112">
        <v>48113001701</v>
      </c>
    </row>
    <row r="56" spans="1:108" s="87" customFormat="1">
      <c r="A56" s="90">
        <v>18221</v>
      </c>
      <c r="B56" s="87" t="s">
        <v>118</v>
      </c>
      <c r="C56" s="87" t="s">
        <v>352</v>
      </c>
      <c r="D56" s="87" t="s">
        <v>19</v>
      </c>
      <c r="E56" s="72"/>
      <c r="F56" s="72">
        <v>75407</v>
      </c>
      <c r="G56" s="87" t="s">
        <v>20</v>
      </c>
      <c r="H56" s="72">
        <v>3</v>
      </c>
      <c r="I56" s="87" t="s">
        <v>9</v>
      </c>
      <c r="L56" s="72"/>
      <c r="M56" s="87" t="s">
        <v>196</v>
      </c>
      <c r="N56" s="87">
        <v>107</v>
      </c>
      <c r="O56" s="87">
        <v>81</v>
      </c>
      <c r="P56" s="87">
        <v>188</v>
      </c>
      <c r="Q56" s="87" t="s">
        <v>7</v>
      </c>
      <c r="R56" s="91">
        <v>1500000</v>
      </c>
      <c r="S56" s="68"/>
      <c r="T56" s="87" t="s">
        <v>298</v>
      </c>
      <c r="U56" s="65">
        <v>144</v>
      </c>
      <c r="V56" s="108" t="s">
        <v>418</v>
      </c>
      <c r="W56" s="128" t="s">
        <v>430</v>
      </c>
      <c r="X56" s="73">
        <v>48085031004</v>
      </c>
      <c r="DD56" s="64"/>
    </row>
    <row r="57" spans="1:108" s="87" customFormat="1">
      <c r="A57" s="90">
        <v>18067</v>
      </c>
      <c r="B57" s="87" t="s">
        <v>70</v>
      </c>
      <c r="C57" s="87" t="s">
        <v>211</v>
      </c>
      <c r="D57" s="87" t="s">
        <v>71</v>
      </c>
      <c r="E57" s="72"/>
      <c r="F57" s="72">
        <v>76036</v>
      </c>
      <c r="G57" s="87" t="s">
        <v>30</v>
      </c>
      <c r="H57" s="72">
        <v>3</v>
      </c>
      <c r="I57" s="87" t="s">
        <v>9</v>
      </c>
      <c r="L57" s="72"/>
      <c r="M57" s="87" t="s">
        <v>196</v>
      </c>
      <c r="N57" s="87">
        <v>90</v>
      </c>
      <c r="O57" s="87">
        <v>30</v>
      </c>
      <c r="P57" s="87">
        <v>120</v>
      </c>
      <c r="Q57" s="87" t="s">
        <v>7</v>
      </c>
      <c r="R57" s="91">
        <v>1500000</v>
      </c>
      <c r="S57" s="68"/>
      <c r="T57" s="87" t="s">
        <v>243</v>
      </c>
      <c r="U57" s="65">
        <v>143</v>
      </c>
      <c r="V57" s="108" t="s">
        <v>418</v>
      </c>
      <c r="W57" s="128" t="s">
        <v>430</v>
      </c>
      <c r="X57" s="112">
        <v>48439111008</v>
      </c>
    </row>
    <row r="58" spans="1:108" s="132" customFormat="1" ht="15.75" customHeight="1">
      <c r="A58" s="63">
        <v>18708</v>
      </c>
      <c r="B58" s="132" t="s">
        <v>434</v>
      </c>
      <c r="C58" s="132" t="s">
        <v>435</v>
      </c>
      <c r="D58" s="132" t="s">
        <v>87</v>
      </c>
      <c r="F58" s="71">
        <v>75025</v>
      </c>
      <c r="G58" s="132" t="s">
        <v>20</v>
      </c>
      <c r="H58" s="71">
        <v>3</v>
      </c>
      <c r="I58" s="132" t="s">
        <v>9</v>
      </c>
      <c r="J58" s="71"/>
      <c r="K58" s="71"/>
      <c r="L58" s="71"/>
      <c r="M58" s="132" t="s">
        <v>196</v>
      </c>
      <c r="N58" s="132">
        <v>20</v>
      </c>
      <c r="O58" s="132">
        <v>20</v>
      </c>
      <c r="P58" s="132">
        <v>40</v>
      </c>
      <c r="Q58" s="132" t="s">
        <v>7</v>
      </c>
      <c r="R58" s="91">
        <v>474312</v>
      </c>
      <c r="S58" s="133" t="s">
        <v>194</v>
      </c>
      <c r="T58" s="132" t="s">
        <v>436</v>
      </c>
      <c r="U58" s="132" t="s">
        <v>450</v>
      </c>
      <c r="W58" s="71"/>
      <c r="X58" s="136">
        <v>48085031639</v>
      </c>
      <c r="Y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row>
    <row r="59" spans="1:108" s="64" customFormat="1" ht="12.75">
      <c r="A59" s="74" t="s">
        <v>396</v>
      </c>
      <c r="B59" s="75"/>
      <c r="C59" s="134">
        <f>15306237+R58</f>
        <v>15780549</v>
      </c>
      <c r="D59" s="95" t="s">
        <v>404</v>
      </c>
      <c r="E59" s="65"/>
      <c r="F59" s="65"/>
      <c r="H59" s="65"/>
      <c r="I59" s="88"/>
      <c r="L59" s="65"/>
      <c r="Q59" s="78" t="s">
        <v>192</v>
      </c>
      <c r="R59" s="79">
        <f>SUM(R48:R58)</f>
        <v>14366408</v>
      </c>
      <c r="S59" s="80"/>
      <c r="T59" s="81"/>
      <c r="U59" s="65"/>
      <c r="V59" s="65"/>
      <c r="W59" s="65"/>
      <c r="X59" s="138"/>
      <c r="Y59" s="65"/>
    </row>
    <row r="60" spans="1:108" ht="7.5" customHeight="1"/>
    <row r="61" spans="1:108" s="87" customFormat="1">
      <c r="A61" s="86" t="s">
        <v>204</v>
      </c>
      <c r="E61" s="72"/>
      <c r="F61" s="72"/>
      <c r="H61" s="72"/>
      <c r="L61" s="72"/>
      <c r="R61" s="91"/>
      <c r="S61" s="68"/>
      <c r="U61" s="65"/>
      <c r="V61" s="65"/>
      <c r="W61" s="72"/>
      <c r="X61" s="112"/>
      <c r="Y61" s="72"/>
    </row>
    <row r="62" spans="1:108" s="87" customFormat="1">
      <c r="A62" s="90">
        <v>18268</v>
      </c>
      <c r="B62" s="87" t="s">
        <v>142</v>
      </c>
      <c r="C62" s="87" t="s">
        <v>337</v>
      </c>
      <c r="D62" s="87" t="s">
        <v>143</v>
      </c>
      <c r="E62" s="72"/>
      <c r="F62" s="72">
        <v>75703</v>
      </c>
      <c r="G62" s="87" t="s">
        <v>115</v>
      </c>
      <c r="H62" s="72">
        <v>4</v>
      </c>
      <c r="I62" s="87" t="s">
        <v>29</v>
      </c>
      <c r="L62" s="72" t="s">
        <v>194</v>
      </c>
      <c r="M62" s="87" t="s">
        <v>196</v>
      </c>
      <c r="N62" s="87">
        <v>50</v>
      </c>
      <c r="O62" s="87">
        <v>10</v>
      </c>
      <c r="P62" s="87">
        <v>60</v>
      </c>
      <c r="Q62" s="87" t="s">
        <v>231</v>
      </c>
      <c r="R62" s="127">
        <v>662332</v>
      </c>
      <c r="S62" s="68"/>
      <c r="T62" s="87" t="s">
        <v>378</v>
      </c>
      <c r="U62" s="65">
        <v>153</v>
      </c>
      <c r="V62" s="108" t="s">
        <v>418</v>
      </c>
      <c r="W62" s="128" t="s">
        <v>430</v>
      </c>
      <c r="X62" s="112">
        <v>48423001906</v>
      </c>
    </row>
    <row r="63" spans="1:108" s="64" customFormat="1" ht="12.75" collapsed="1">
      <c r="A63" s="74" t="s">
        <v>396</v>
      </c>
      <c r="B63" s="75"/>
      <c r="C63" s="76">
        <v>1650321.06</v>
      </c>
      <c r="E63" s="65"/>
      <c r="F63" s="65"/>
      <c r="H63" s="65"/>
      <c r="I63" s="88"/>
      <c r="L63" s="65"/>
      <c r="Q63" s="78" t="s">
        <v>192</v>
      </c>
      <c r="R63" s="79">
        <f>SUM(R62:R62)</f>
        <v>662332</v>
      </c>
      <c r="S63" s="80"/>
      <c r="T63" s="81"/>
      <c r="U63" s="65"/>
      <c r="V63" s="65"/>
      <c r="W63" s="65"/>
      <c r="X63" s="138"/>
      <c r="Y63" s="65"/>
    </row>
    <row r="64" spans="1:108" s="87" customFormat="1" ht="7.5" customHeight="1">
      <c r="A64" s="90"/>
      <c r="E64" s="72"/>
      <c r="F64" s="72"/>
      <c r="H64" s="72"/>
      <c r="L64" s="72"/>
      <c r="R64" s="91"/>
      <c r="S64" s="68"/>
      <c r="U64" s="65"/>
      <c r="V64" s="65"/>
      <c r="W64" s="72"/>
      <c r="X64" s="112"/>
      <c r="Y64" s="72"/>
    </row>
    <row r="65" spans="1:108" s="87" customFormat="1">
      <c r="A65" s="86" t="s">
        <v>205</v>
      </c>
      <c r="E65" s="72"/>
      <c r="F65" s="72"/>
      <c r="H65" s="72"/>
      <c r="L65" s="72"/>
      <c r="R65" s="91"/>
      <c r="S65" s="68"/>
      <c r="U65" s="65"/>
      <c r="V65" s="65"/>
      <c r="W65" s="72"/>
      <c r="X65" s="112"/>
      <c r="Y65" s="72"/>
    </row>
    <row r="66" spans="1:108" s="87" customFormat="1">
      <c r="A66" s="90">
        <v>18370</v>
      </c>
      <c r="B66" s="87" t="s">
        <v>176</v>
      </c>
      <c r="C66" s="87" t="s">
        <v>302</v>
      </c>
      <c r="D66" s="87" t="s">
        <v>67</v>
      </c>
      <c r="E66" s="72"/>
      <c r="F66" s="72">
        <v>75601</v>
      </c>
      <c r="G66" s="87" t="s">
        <v>68</v>
      </c>
      <c r="H66" s="72">
        <v>4</v>
      </c>
      <c r="I66" s="87" t="s">
        <v>9</v>
      </c>
      <c r="L66" s="72"/>
      <c r="M66" s="87" t="s">
        <v>301</v>
      </c>
      <c r="N66" s="87">
        <v>36</v>
      </c>
      <c r="O66" s="87">
        <v>0</v>
      </c>
      <c r="P66" s="87">
        <v>36</v>
      </c>
      <c r="Q66" s="87" t="s">
        <v>231</v>
      </c>
      <c r="R66" s="91">
        <v>573024</v>
      </c>
      <c r="S66" s="68"/>
      <c r="T66" s="87" t="s">
        <v>253</v>
      </c>
      <c r="U66" s="65">
        <v>154</v>
      </c>
      <c r="V66" s="107" t="s">
        <v>418</v>
      </c>
      <c r="W66" s="128" t="s">
        <v>430</v>
      </c>
      <c r="X66" s="112">
        <v>48183001100</v>
      </c>
      <c r="Y66" s="72"/>
      <c r="DD66" s="64"/>
    </row>
    <row r="67" spans="1:108" s="87" customFormat="1">
      <c r="A67" s="90">
        <v>18398</v>
      </c>
      <c r="B67" s="87" t="s">
        <v>185</v>
      </c>
      <c r="C67" s="87" t="s">
        <v>186</v>
      </c>
      <c r="D67" s="87" t="s">
        <v>67</v>
      </c>
      <c r="E67" s="72" t="s">
        <v>194</v>
      </c>
      <c r="F67" s="72">
        <v>75605</v>
      </c>
      <c r="G67" s="87" t="s">
        <v>89</v>
      </c>
      <c r="H67" s="72">
        <v>4</v>
      </c>
      <c r="I67" s="87" t="s">
        <v>9</v>
      </c>
      <c r="L67" s="72"/>
      <c r="M67" s="87" t="s">
        <v>196</v>
      </c>
      <c r="N67" s="87">
        <v>40</v>
      </c>
      <c r="O67" s="87">
        <v>5</v>
      </c>
      <c r="P67" s="87">
        <v>45</v>
      </c>
      <c r="Q67" s="87" t="s">
        <v>232</v>
      </c>
      <c r="R67" s="91">
        <v>557602</v>
      </c>
      <c r="S67" s="68"/>
      <c r="T67" s="87" t="s">
        <v>253</v>
      </c>
      <c r="U67" s="65">
        <v>153</v>
      </c>
      <c r="V67" s="108" t="s">
        <v>418</v>
      </c>
      <c r="W67" s="128" t="s">
        <v>430</v>
      </c>
      <c r="X67" s="112">
        <v>48203020606</v>
      </c>
      <c r="DD67" s="64"/>
    </row>
    <row r="68" spans="1:108" s="64" customFormat="1" ht="12.75">
      <c r="A68" s="74" t="s">
        <v>396</v>
      </c>
      <c r="B68" s="75"/>
      <c r="C68" s="76">
        <v>1160335.79</v>
      </c>
      <c r="E68" s="65"/>
      <c r="F68" s="65"/>
      <c r="H68" s="65"/>
      <c r="I68" s="88"/>
      <c r="L68" s="65"/>
      <c r="Q68" s="78" t="s">
        <v>192</v>
      </c>
      <c r="R68" s="79">
        <f>SUM(R66:R67)</f>
        <v>1130626</v>
      </c>
      <c r="S68" s="80"/>
      <c r="T68" s="81"/>
      <c r="U68" s="65"/>
      <c r="V68" s="65"/>
      <c r="W68" s="65"/>
      <c r="X68" s="138"/>
    </row>
    <row r="69" spans="1:108" s="64" customFormat="1" ht="7.5" customHeight="1">
      <c r="A69" s="85"/>
      <c r="E69" s="65"/>
      <c r="F69" s="65"/>
      <c r="H69" s="65"/>
      <c r="J69" s="65"/>
      <c r="K69" s="65"/>
      <c r="L69" s="65"/>
      <c r="R69" s="66"/>
      <c r="S69" s="67"/>
      <c r="U69" s="65"/>
      <c r="V69" s="65"/>
      <c r="W69" s="65"/>
      <c r="X69" s="138"/>
      <c r="AB69" s="70"/>
      <c r="AG69" s="89"/>
      <c r="AH69" s="89"/>
    </row>
    <row r="70" spans="1:108" s="64" customFormat="1">
      <c r="A70" s="86" t="s">
        <v>206</v>
      </c>
      <c r="E70" s="65"/>
      <c r="F70" s="65"/>
      <c r="H70" s="65"/>
      <c r="J70" s="65"/>
      <c r="K70" s="65"/>
      <c r="L70" s="65"/>
      <c r="R70" s="66"/>
      <c r="S70" s="67"/>
      <c r="U70" s="65"/>
      <c r="V70" s="65"/>
      <c r="W70" s="65"/>
      <c r="X70" s="138"/>
      <c r="AB70" s="70"/>
      <c r="AG70" s="89"/>
      <c r="AH70" s="89"/>
    </row>
    <row r="71" spans="1:108" s="87" customFormat="1">
      <c r="A71" s="90">
        <v>18371</v>
      </c>
      <c r="B71" s="87" t="s">
        <v>177</v>
      </c>
      <c r="C71" s="87" t="s">
        <v>354</v>
      </c>
      <c r="D71" s="87" t="s">
        <v>178</v>
      </c>
      <c r="E71" s="72"/>
      <c r="F71" s="72">
        <v>75941</v>
      </c>
      <c r="G71" s="87" t="s">
        <v>179</v>
      </c>
      <c r="H71" s="72">
        <v>5</v>
      </c>
      <c r="I71" s="87" t="s">
        <v>29</v>
      </c>
      <c r="L71" s="72"/>
      <c r="M71" s="87" t="s">
        <v>196</v>
      </c>
      <c r="N71" s="87">
        <v>75</v>
      </c>
      <c r="O71" s="87">
        <v>5</v>
      </c>
      <c r="P71" s="87">
        <v>80</v>
      </c>
      <c r="Q71" s="87" t="s">
        <v>7</v>
      </c>
      <c r="R71" s="91">
        <v>848813</v>
      </c>
      <c r="S71" s="68"/>
      <c r="T71" s="87" t="s">
        <v>303</v>
      </c>
      <c r="U71" s="65">
        <v>153</v>
      </c>
      <c r="V71" s="108" t="s">
        <v>418</v>
      </c>
      <c r="W71" s="128" t="s">
        <v>430</v>
      </c>
      <c r="X71" s="137">
        <v>48005001002</v>
      </c>
      <c r="DD71" s="64"/>
    </row>
    <row r="72" spans="1:108" s="87" customFormat="1">
      <c r="A72" s="90">
        <v>18283</v>
      </c>
      <c r="B72" s="87" t="s">
        <v>148</v>
      </c>
      <c r="C72" s="87" t="s">
        <v>338</v>
      </c>
      <c r="D72" s="87" t="s">
        <v>149</v>
      </c>
      <c r="E72" s="72" t="s">
        <v>194</v>
      </c>
      <c r="F72" s="72">
        <v>77625</v>
      </c>
      <c r="G72" s="87" t="s">
        <v>128</v>
      </c>
      <c r="H72" s="72">
        <v>5</v>
      </c>
      <c r="I72" s="87" t="s">
        <v>29</v>
      </c>
      <c r="L72" s="72" t="s">
        <v>194</v>
      </c>
      <c r="M72" s="87" t="s">
        <v>196</v>
      </c>
      <c r="N72" s="87">
        <v>68</v>
      </c>
      <c r="O72" s="87">
        <v>12</v>
      </c>
      <c r="P72" s="87">
        <v>80</v>
      </c>
      <c r="Q72" s="87" t="s">
        <v>7</v>
      </c>
      <c r="R72" s="91">
        <v>979220</v>
      </c>
      <c r="S72" s="68"/>
      <c r="T72" s="87" t="s">
        <v>254</v>
      </c>
      <c r="U72" s="65">
        <v>151</v>
      </c>
      <c r="V72" s="108" t="s">
        <v>398</v>
      </c>
      <c r="W72" s="128" t="s">
        <v>430</v>
      </c>
      <c r="X72" s="112">
        <v>48199030400</v>
      </c>
    </row>
    <row r="73" spans="1:108" s="87" customFormat="1" ht="12.75">
      <c r="A73" s="74" t="s">
        <v>396</v>
      </c>
      <c r="B73" s="75"/>
      <c r="C73" s="76">
        <v>1013150.89</v>
      </c>
      <c r="D73" s="64"/>
      <c r="E73" s="65"/>
      <c r="F73" s="65"/>
      <c r="G73" s="64"/>
      <c r="H73" s="65"/>
      <c r="I73" s="88"/>
      <c r="J73" s="64"/>
      <c r="K73" s="64"/>
      <c r="L73" s="65"/>
      <c r="M73" s="64"/>
      <c r="N73" s="64"/>
      <c r="O73" s="64"/>
      <c r="P73" s="64"/>
      <c r="Q73" s="78" t="s">
        <v>192</v>
      </c>
      <c r="R73" s="79">
        <f>SUM(R71:R72)</f>
        <v>1828033</v>
      </c>
      <c r="S73" s="80"/>
      <c r="T73" s="81"/>
      <c r="U73" s="65"/>
      <c r="V73" s="65"/>
      <c r="W73" s="65"/>
      <c r="X73" s="138"/>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row>
    <row r="74" spans="1:108" s="87" customFormat="1" ht="6.75" customHeight="1">
      <c r="A74" s="90"/>
      <c r="E74" s="72"/>
      <c r="F74" s="72"/>
      <c r="H74" s="72"/>
      <c r="L74" s="72"/>
      <c r="R74" s="91"/>
      <c r="S74" s="68"/>
      <c r="U74" s="65"/>
      <c r="V74" s="65"/>
      <c r="W74" s="72"/>
      <c r="X74" s="112"/>
      <c r="DD74" s="64"/>
    </row>
    <row r="75" spans="1:108" s="87" customFormat="1">
      <c r="A75" s="86" t="s">
        <v>207</v>
      </c>
      <c r="E75" s="72"/>
      <c r="F75" s="72"/>
      <c r="H75" s="72"/>
      <c r="L75" s="72"/>
      <c r="R75" s="91"/>
      <c r="S75" s="68"/>
      <c r="U75" s="65"/>
      <c r="V75" s="65"/>
      <c r="W75" s="72"/>
      <c r="X75" s="112"/>
      <c r="DD75" s="64"/>
    </row>
    <row r="76" spans="1:108" s="87" customFormat="1">
      <c r="A76" s="90">
        <v>18095</v>
      </c>
      <c r="B76" s="87" t="s">
        <v>83</v>
      </c>
      <c r="C76" s="87" t="s">
        <v>339</v>
      </c>
      <c r="D76" s="87" t="s">
        <v>17</v>
      </c>
      <c r="E76" s="72"/>
      <c r="F76" s="72">
        <v>77707</v>
      </c>
      <c r="G76" s="87" t="s">
        <v>18</v>
      </c>
      <c r="H76" s="72">
        <v>5</v>
      </c>
      <c r="I76" s="87" t="s">
        <v>9</v>
      </c>
      <c r="L76" s="72"/>
      <c r="M76" s="87" t="s">
        <v>196</v>
      </c>
      <c r="N76" s="87">
        <v>74</v>
      </c>
      <c r="O76" s="87">
        <v>24</v>
      </c>
      <c r="P76" s="87">
        <v>98</v>
      </c>
      <c r="Q76" s="87" t="s">
        <v>232</v>
      </c>
      <c r="R76" s="91">
        <v>1067319</v>
      </c>
      <c r="S76" s="68"/>
      <c r="T76" s="87" t="s">
        <v>255</v>
      </c>
      <c r="U76" s="65">
        <v>152</v>
      </c>
      <c r="V76" s="108" t="s">
        <v>398</v>
      </c>
      <c r="W76" s="128" t="s">
        <v>430</v>
      </c>
      <c r="X76" s="112">
        <v>48245001302</v>
      </c>
    </row>
    <row r="77" spans="1:108" s="87" customFormat="1" ht="12.75">
      <c r="A77" s="74" t="s">
        <v>396</v>
      </c>
      <c r="B77" s="75"/>
      <c r="C77" s="76">
        <v>816566.06</v>
      </c>
      <c r="D77" s="64"/>
      <c r="E77" s="65"/>
      <c r="F77" s="65"/>
      <c r="G77" s="64"/>
      <c r="H77" s="65"/>
      <c r="I77" s="88"/>
      <c r="J77" s="64"/>
      <c r="K77" s="64"/>
      <c r="L77" s="65"/>
      <c r="M77" s="64"/>
      <c r="N77" s="64"/>
      <c r="O77" s="64"/>
      <c r="P77" s="64"/>
      <c r="Q77" s="78" t="s">
        <v>192</v>
      </c>
      <c r="R77" s="79">
        <f>SUM(R76)</f>
        <v>1067319</v>
      </c>
      <c r="S77" s="80"/>
      <c r="T77" s="81"/>
      <c r="U77" s="65"/>
      <c r="V77" s="65"/>
      <c r="W77" s="65"/>
      <c r="X77" s="138"/>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row>
    <row r="78" spans="1:108" s="87" customFormat="1" ht="5.25" customHeight="1">
      <c r="A78" s="74"/>
      <c r="B78" s="75"/>
      <c r="C78" s="76"/>
      <c r="D78" s="64"/>
      <c r="E78" s="141"/>
      <c r="F78" s="141"/>
      <c r="G78" s="64"/>
      <c r="H78" s="141"/>
      <c r="I78" s="88"/>
      <c r="J78" s="64"/>
      <c r="K78" s="64"/>
      <c r="L78" s="141"/>
      <c r="M78" s="64"/>
      <c r="N78" s="64"/>
      <c r="O78" s="64"/>
      <c r="P78" s="64"/>
      <c r="Q78" s="78"/>
      <c r="R78" s="79"/>
      <c r="S78" s="80"/>
      <c r="T78" s="81"/>
      <c r="U78" s="141"/>
      <c r="V78" s="141"/>
      <c r="W78" s="141"/>
      <c r="X78" s="141"/>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row>
    <row r="79" spans="1:108" s="87" customFormat="1" ht="12.75" customHeight="1">
      <c r="A79" s="86" t="s">
        <v>208</v>
      </c>
      <c r="E79" s="72"/>
      <c r="F79" s="72"/>
      <c r="H79" s="72"/>
      <c r="L79" s="72"/>
      <c r="R79" s="91"/>
      <c r="S79" s="68"/>
      <c r="U79" s="65"/>
      <c r="V79" s="65"/>
      <c r="W79" s="72"/>
      <c r="X79" s="112"/>
    </row>
    <row r="80" spans="1:108" s="92" customFormat="1">
      <c r="A80" s="90">
        <v>18353</v>
      </c>
      <c r="B80" s="92" t="s">
        <v>306</v>
      </c>
      <c r="C80" s="92" t="s">
        <v>305</v>
      </c>
      <c r="D80" s="92" t="s">
        <v>304</v>
      </c>
      <c r="E80" s="73"/>
      <c r="F80" s="73">
        <v>77356</v>
      </c>
      <c r="G80" s="92" t="s">
        <v>155</v>
      </c>
      <c r="H80" s="73">
        <v>6</v>
      </c>
      <c r="I80" s="92" t="s">
        <v>29</v>
      </c>
      <c r="L80" s="73" t="s">
        <v>283</v>
      </c>
      <c r="M80" s="92" t="s">
        <v>196</v>
      </c>
      <c r="N80" s="92">
        <v>64</v>
      </c>
      <c r="O80" s="92">
        <v>16</v>
      </c>
      <c r="P80" s="92">
        <v>80</v>
      </c>
      <c r="Q80" s="92" t="s">
        <v>232</v>
      </c>
      <c r="R80" s="93">
        <v>750000</v>
      </c>
      <c r="S80" s="94"/>
      <c r="T80" s="92" t="s">
        <v>256</v>
      </c>
      <c r="U80" s="71">
        <v>154</v>
      </c>
      <c r="V80" s="73" t="s">
        <v>418</v>
      </c>
      <c r="W80" s="128" t="s">
        <v>430</v>
      </c>
      <c r="X80" s="73">
        <v>48339694500</v>
      </c>
    </row>
    <row r="81" spans="1:108" s="64" customFormat="1" ht="12.75">
      <c r="A81" s="74" t="s">
        <v>396</v>
      </c>
      <c r="B81" s="75"/>
      <c r="C81" s="76">
        <v>500000</v>
      </c>
      <c r="E81" s="65"/>
      <c r="F81" s="65"/>
      <c r="H81" s="65"/>
      <c r="I81" s="88"/>
      <c r="L81" s="65"/>
      <c r="Q81" s="78" t="s">
        <v>192</v>
      </c>
      <c r="R81" s="79">
        <f>SUM(R80:R80)</f>
        <v>750000</v>
      </c>
      <c r="S81" s="80"/>
      <c r="T81" s="81"/>
      <c r="U81" s="65"/>
      <c r="V81" s="65"/>
      <c r="W81" s="65"/>
      <c r="X81" s="138"/>
    </row>
    <row r="82" spans="1:108" s="64" customFormat="1" ht="7.5" customHeight="1">
      <c r="A82" s="85"/>
      <c r="E82" s="65"/>
      <c r="F82" s="65"/>
      <c r="H82" s="65"/>
      <c r="J82" s="65"/>
      <c r="K82" s="65"/>
      <c r="L82" s="65"/>
      <c r="R82" s="66"/>
      <c r="S82" s="67"/>
      <c r="U82" s="65"/>
      <c r="V82" s="65"/>
      <c r="W82" s="65"/>
      <c r="X82" s="138"/>
      <c r="AA82" s="70"/>
      <c r="AB82" s="70"/>
      <c r="AG82" s="89"/>
      <c r="AH82" s="89"/>
    </row>
    <row r="83" spans="1:108" s="64" customFormat="1">
      <c r="A83" s="86" t="s">
        <v>209</v>
      </c>
      <c r="E83" s="65"/>
      <c r="F83" s="65"/>
      <c r="H83" s="65"/>
      <c r="J83" s="65"/>
      <c r="K83" s="65"/>
      <c r="L83" s="65"/>
      <c r="R83" s="66"/>
      <c r="S83" s="67"/>
      <c r="U83" s="65"/>
      <c r="V83" s="65"/>
      <c r="W83" s="65"/>
      <c r="X83" s="138"/>
      <c r="AA83" s="70"/>
      <c r="AB83" s="70"/>
      <c r="AG83" s="89"/>
      <c r="AH83" s="89"/>
    </row>
    <row r="84" spans="1:108" s="87" customFormat="1">
      <c r="A84" s="90">
        <v>18243</v>
      </c>
      <c r="B84" s="87" t="s">
        <v>125</v>
      </c>
      <c r="C84" s="87" t="s">
        <v>125</v>
      </c>
      <c r="D84" s="87" t="s">
        <v>21</v>
      </c>
      <c r="E84" s="72"/>
      <c r="F84" s="72">
        <v>77004</v>
      </c>
      <c r="G84" s="87" t="s">
        <v>37</v>
      </c>
      <c r="H84" s="72">
        <v>6</v>
      </c>
      <c r="I84" s="87" t="s">
        <v>9</v>
      </c>
      <c r="L84" s="72" t="s">
        <v>194</v>
      </c>
      <c r="M84" s="87" t="s">
        <v>196</v>
      </c>
      <c r="N84" s="87">
        <v>112</v>
      </c>
      <c r="O84" s="87">
        <v>0</v>
      </c>
      <c r="P84" s="87">
        <v>112</v>
      </c>
      <c r="Q84" s="87" t="s">
        <v>232</v>
      </c>
      <c r="R84" s="91">
        <v>1500000</v>
      </c>
      <c r="S84" s="68"/>
      <c r="T84" s="87" t="s">
        <v>312</v>
      </c>
      <c r="U84" s="65">
        <v>165</v>
      </c>
      <c r="V84" s="108" t="s">
        <v>418</v>
      </c>
      <c r="W84" s="128" t="s">
        <v>430</v>
      </c>
      <c r="X84" s="112">
        <v>48201312700</v>
      </c>
      <c r="DD84" s="64"/>
    </row>
    <row r="85" spans="1:108" s="87" customFormat="1">
      <c r="A85" s="90">
        <v>18333</v>
      </c>
      <c r="B85" s="87" t="s">
        <v>163</v>
      </c>
      <c r="C85" s="87" t="s">
        <v>310</v>
      </c>
      <c r="D85" s="87" t="s">
        <v>21</v>
      </c>
      <c r="E85" s="72"/>
      <c r="F85" s="72">
        <v>77009</v>
      </c>
      <c r="G85" s="87" t="s">
        <v>37</v>
      </c>
      <c r="H85" s="72">
        <v>6</v>
      </c>
      <c r="I85" s="87" t="s">
        <v>9</v>
      </c>
      <c r="L85" s="72"/>
      <c r="M85" s="87" t="s">
        <v>196</v>
      </c>
      <c r="N85" s="87">
        <v>76</v>
      </c>
      <c r="O85" s="87">
        <v>4</v>
      </c>
      <c r="P85" s="87">
        <v>80</v>
      </c>
      <c r="Q85" s="87" t="s">
        <v>7</v>
      </c>
      <c r="R85" s="91">
        <v>1458549</v>
      </c>
      <c r="S85" s="68"/>
      <c r="T85" s="87" t="s">
        <v>309</v>
      </c>
      <c r="U85" s="65">
        <v>163</v>
      </c>
      <c r="V85" s="108" t="s">
        <v>418</v>
      </c>
      <c r="W85" s="128" t="s">
        <v>430</v>
      </c>
      <c r="X85" s="112">
        <v>48201210600</v>
      </c>
    </row>
    <row r="86" spans="1:108" s="64" customFormat="1">
      <c r="A86" s="90">
        <v>18306</v>
      </c>
      <c r="B86" s="87" t="s">
        <v>156</v>
      </c>
      <c r="C86" s="87" t="s">
        <v>307</v>
      </c>
      <c r="D86" s="87" t="s">
        <v>21</v>
      </c>
      <c r="E86" s="72"/>
      <c r="F86" s="72">
        <v>77003</v>
      </c>
      <c r="G86" s="87" t="s">
        <v>37</v>
      </c>
      <c r="H86" s="72">
        <v>6</v>
      </c>
      <c r="I86" s="87" t="s">
        <v>9</v>
      </c>
      <c r="J86" s="87"/>
      <c r="K86" s="87"/>
      <c r="L86" s="72"/>
      <c r="M86" s="87" t="s">
        <v>196</v>
      </c>
      <c r="N86" s="87">
        <v>105</v>
      </c>
      <c r="O86" s="87">
        <v>15</v>
      </c>
      <c r="P86" s="87">
        <v>120</v>
      </c>
      <c r="Q86" s="87" t="s">
        <v>232</v>
      </c>
      <c r="R86" s="91">
        <v>1500000</v>
      </c>
      <c r="S86" s="68"/>
      <c r="T86" s="87" t="s">
        <v>259</v>
      </c>
      <c r="U86" s="65">
        <v>161</v>
      </c>
      <c r="V86" s="109" t="s">
        <v>418</v>
      </c>
      <c r="W86" s="128" t="s">
        <v>430</v>
      </c>
      <c r="X86" s="139">
        <v>48201310100</v>
      </c>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87"/>
      <c r="CH86" s="87"/>
      <c r="CI86" s="87"/>
      <c r="CJ86" s="87"/>
      <c r="CK86" s="87"/>
      <c r="CL86" s="87"/>
      <c r="CM86" s="87"/>
      <c r="CN86" s="87"/>
      <c r="CO86" s="87"/>
      <c r="CP86" s="87"/>
      <c r="CQ86" s="87"/>
      <c r="CR86" s="87"/>
      <c r="CS86" s="87"/>
      <c r="CT86" s="87"/>
      <c r="CU86" s="87"/>
      <c r="CV86" s="87"/>
      <c r="CW86" s="87"/>
      <c r="CX86" s="87"/>
      <c r="CY86" s="87"/>
      <c r="CZ86" s="87"/>
      <c r="DA86" s="87"/>
      <c r="DB86" s="87"/>
      <c r="DC86" s="87"/>
      <c r="DD86" s="87"/>
    </row>
    <row r="87" spans="1:108" s="64" customFormat="1">
      <c r="A87" s="90">
        <v>18137</v>
      </c>
      <c r="B87" s="87" t="s">
        <v>97</v>
      </c>
      <c r="C87" s="87" t="s">
        <v>340</v>
      </c>
      <c r="D87" s="87" t="s">
        <v>21</v>
      </c>
      <c r="E87" s="72"/>
      <c r="F87" s="72">
        <v>77036</v>
      </c>
      <c r="G87" s="87" t="s">
        <v>37</v>
      </c>
      <c r="H87" s="72">
        <v>6</v>
      </c>
      <c r="I87" s="87" t="s">
        <v>9</v>
      </c>
      <c r="J87" s="87"/>
      <c r="K87" s="87"/>
      <c r="L87" s="72" t="s">
        <v>194</v>
      </c>
      <c r="M87" s="87" t="s">
        <v>196</v>
      </c>
      <c r="N87" s="87">
        <v>170</v>
      </c>
      <c r="O87" s="87">
        <v>0</v>
      </c>
      <c r="P87" s="87">
        <v>170</v>
      </c>
      <c r="Q87" s="87" t="s">
        <v>308</v>
      </c>
      <c r="R87" s="91">
        <v>1500000</v>
      </c>
      <c r="S87" s="68"/>
      <c r="T87" s="87" t="s">
        <v>261</v>
      </c>
      <c r="U87" s="65">
        <v>161</v>
      </c>
      <c r="V87" s="108" t="s">
        <v>418</v>
      </c>
      <c r="W87" s="128" t="s">
        <v>430</v>
      </c>
      <c r="X87" s="112">
        <v>48201432801</v>
      </c>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c r="CP87" s="87"/>
      <c r="CQ87" s="87"/>
      <c r="CR87" s="87"/>
      <c r="CS87" s="87"/>
      <c r="CT87" s="87"/>
      <c r="CU87" s="87"/>
      <c r="CV87" s="87"/>
      <c r="CW87" s="87"/>
      <c r="CX87" s="87"/>
      <c r="CY87" s="87"/>
      <c r="CZ87" s="87"/>
      <c r="DA87" s="87"/>
      <c r="DB87" s="87"/>
      <c r="DC87" s="87"/>
      <c r="DD87" s="87"/>
    </row>
    <row r="88" spans="1:108" s="64" customFormat="1">
      <c r="A88" s="90">
        <v>18254</v>
      </c>
      <c r="B88" s="87" t="s">
        <v>134</v>
      </c>
      <c r="C88" s="87" t="s">
        <v>212</v>
      </c>
      <c r="D88" s="87" t="s">
        <v>21</v>
      </c>
      <c r="E88" s="72"/>
      <c r="F88" s="72">
        <v>77008</v>
      </c>
      <c r="G88" s="87" t="s">
        <v>37</v>
      </c>
      <c r="H88" s="72">
        <v>6</v>
      </c>
      <c r="I88" s="87" t="s">
        <v>9</v>
      </c>
      <c r="J88" s="87"/>
      <c r="K88" s="87"/>
      <c r="L88" s="72"/>
      <c r="M88" s="87" t="s">
        <v>196</v>
      </c>
      <c r="N88" s="87">
        <v>120</v>
      </c>
      <c r="O88" s="87">
        <v>0</v>
      </c>
      <c r="P88" s="87">
        <v>120</v>
      </c>
      <c r="Q88" s="87" t="s">
        <v>7</v>
      </c>
      <c r="R88" s="91">
        <v>1500000</v>
      </c>
      <c r="S88" s="68"/>
      <c r="T88" s="87" t="s">
        <v>257</v>
      </c>
      <c r="U88" s="65">
        <v>160</v>
      </c>
      <c r="V88" s="108" t="s">
        <v>418</v>
      </c>
      <c r="W88" s="128" t="s">
        <v>430</v>
      </c>
      <c r="X88" s="112">
        <v>48201510900</v>
      </c>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87"/>
      <c r="CH88" s="87"/>
      <c r="CI88" s="87"/>
      <c r="CJ88" s="87"/>
      <c r="CK88" s="87"/>
      <c r="CL88" s="87"/>
      <c r="CM88" s="87"/>
      <c r="CN88" s="87"/>
      <c r="CO88" s="87"/>
      <c r="CP88" s="87"/>
      <c r="CQ88" s="87"/>
      <c r="CR88" s="87"/>
      <c r="CS88" s="87"/>
      <c r="CT88" s="87"/>
      <c r="CU88" s="87"/>
      <c r="CV88" s="87"/>
      <c r="CW88" s="87"/>
      <c r="CX88" s="87"/>
      <c r="CY88" s="87"/>
      <c r="CZ88" s="87"/>
      <c r="DA88" s="87"/>
      <c r="DB88" s="87"/>
      <c r="DC88" s="87"/>
    </row>
    <row r="89" spans="1:108" s="87" customFormat="1">
      <c r="A89" s="90">
        <v>18138</v>
      </c>
      <c r="B89" s="87" t="s">
        <v>98</v>
      </c>
      <c r="C89" s="87" t="s">
        <v>99</v>
      </c>
      <c r="D89" s="87" t="s">
        <v>21</v>
      </c>
      <c r="E89" s="72"/>
      <c r="F89" s="72">
        <v>77087</v>
      </c>
      <c r="G89" s="87" t="s">
        <v>37</v>
      </c>
      <c r="H89" s="72">
        <v>6</v>
      </c>
      <c r="I89" s="87" t="s">
        <v>9</v>
      </c>
      <c r="L89" s="72"/>
      <c r="M89" s="87" t="s">
        <v>196</v>
      </c>
      <c r="N89" s="87">
        <v>115</v>
      </c>
      <c r="O89" s="87">
        <v>29</v>
      </c>
      <c r="P89" s="87">
        <v>144</v>
      </c>
      <c r="Q89" s="87" t="s">
        <v>232</v>
      </c>
      <c r="R89" s="91">
        <v>1500000</v>
      </c>
      <c r="S89" s="68"/>
      <c r="T89" s="87" t="s">
        <v>260</v>
      </c>
      <c r="U89" s="65">
        <v>160</v>
      </c>
      <c r="V89" s="108" t="s">
        <v>418</v>
      </c>
      <c r="W89" s="128" t="s">
        <v>430</v>
      </c>
      <c r="X89" s="112">
        <v>48201332600</v>
      </c>
    </row>
    <row r="90" spans="1:108" s="87" customFormat="1">
      <c r="A90" s="90">
        <v>18033</v>
      </c>
      <c r="B90" s="87" t="s">
        <v>45</v>
      </c>
      <c r="C90" s="87" t="s">
        <v>213</v>
      </c>
      <c r="D90" s="87" t="s">
        <v>360</v>
      </c>
      <c r="E90" s="72" t="s">
        <v>194</v>
      </c>
      <c r="F90" s="72">
        <v>77477</v>
      </c>
      <c r="G90" s="87" t="s">
        <v>23</v>
      </c>
      <c r="H90" s="72">
        <v>6</v>
      </c>
      <c r="I90" s="87" t="s">
        <v>9</v>
      </c>
      <c r="L90" s="72"/>
      <c r="M90" s="87" t="s">
        <v>196</v>
      </c>
      <c r="N90" s="87">
        <v>87</v>
      </c>
      <c r="O90" s="87">
        <v>37</v>
      </c>
      <c r="P90" s="87">
        <v>124</v>
      </c>
      <c r="Q90" s="87" t="s">
        <v>7</v>
      </c>
      <c r="R90" s="91">
        <v>1286253</v>
      </c>
      <c r="S90" s="68"/>
      <c r="T90" s="87" t="s">
        <v>258</v>
      </c>
      <c r="U90" s="65">
        <v>158</v>
      </c>
      <c r="V90" s="108" t="s">
        <v>418</v>
      </c>
      <c r="W90" s="128" t="s">
        <v>430</v>
      </c>
      <c r="X90" s="112">
        <v>48157671100</v>
      </c>
      <c r="DD90" s="64"/>
    </row>
    <row r="91" spans="1:108" s="64" customFormat="1" collapsed="1">
      <c r="A91" s="90">
        <v>18047</v>
      </c>
      <c r="B91" s="87" t="s">
        <v>61</v>
      </c>
      <c r="C91" s="87" t="s">
        <v>213</v>
      </c>
      <c r="D91" s="87" t="s">
        <v>360</v>
      </c>
      <c r="E91" s="72" t="s">
        <v>194</v>
      </c>
      <c r="F91" s="72">
        <v>77477</v>
      </c>
      <c r="G91" s="87" t="s">
        <v>23</v>
      </c>
      <c r="H91" s="72">
        <v>6</v>
      </c>
      <c r="I91" s="87" t="s">
        <v>9</v>
      </c>
      <c r="J91" s="87"/>
      <c r="K91" s="87"/>
      <c r="L91" s="72"/>
      <c r="M91" s="87" t="s">
        <v>196</v>
      </c>
      <c r="N91" s="87">
        <v>55</v>
      </c>
      <c r="O91" s="87">
        <v>13</v>
      </c>
      <c r="P91" s="87">
        <v>68</v>
      </c>
      <c r="Q91" s="87" t="s">
        <v>7</v>
      </c>
      <c r="R91" s="91">
        <v>1500000</v>
      </c>
      <c r="S91" s="68"/>
      <c r="T91" s="87" t="s">
        <v>258</v>
      </c>
      <c r="U91" s="65">
        <v>158</v>
      </c>
      <c r="V91" s="108" t="s">
        <v>418</v>
      </c>
      <c r="W91" s="128" t="s">
        <v>430</v>
      </c>
      <c r="X91" s="112">
        <v>48157671100</v>
      </c>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c r="CQ91" s="87"/>
      <c r="CR91" s="87"/>
      <c r="CS91" s="87"/>
      <c r="CT91" s="87"/>
      <c r="CU91" s="87"/>
      <c r="CV91" s="87"/>
      <c r="CW91" s="87"/>
      <c r="CX91" s="87"/>
      <c r="CY91" s="87"/>
      <c r="CZ91" s="87"/>
      <c r="DA91" s="87"/>
      <c r="DB91" s="87"/>
      <c r="DC91" s="87"/>
      <c r="DD91" s="87"/>
    </row>
    <row r="92" spans="1:108" s="87" customFormat="1">
      <c r="A92" s="90">
        <v>18159</v>
      </c>
      <c r="B92" s="87" t="s">
        <v>104</v>
      </c>
      <c r="C92" s="87" t="s">
        <v>355</v>
      </c>
      <c r="D92" s="87" t="s">
        <v>21</v>
      </c>
      <c r="E92" s="72" t="s">
        <v>194</v>
      </c>
      <c r="F92" s="72">
        <v>77044</v>
      </c>
      <c r="G92" s="87" t="s">
        <v>37</v>
      </c>
      <c r="H92" s="72">
        <v>6</v>
      </c>
      <c r="I92" s="87" t="s">
        <v>9</v>
      </c>
      <c r="L92" s="72"/>
      <c r="M92" s="87" t="s">
        <v>196</v>
      </c>
      <c r="N92" s="87">
        <v>91</v>
      </c>
      <c r="O92" s="87">
        <v>23</v>
      </c>
      <c r="P92" s="87">
        <v>114</v>
      </c>
      <c r="Q92" s="87" t="s">
        <v>7</v>
      </c>
      <c r="R92" s="91">
        <v>1500000</v>
      </c>
      <c r="S92" s="68"/>
      <c r="T92" s="87" t="s">
        <v>313</v>
      </c>
      <c r="U92" s="65">
        <v>158</v>
      </c>
      <c r="V92" s="108" t="s">
        <v>418</v>
      </c>
      <c r="W92" s="128" t="s">
        <v>430</v>
      </c>
      <c r="X92" s="112">
        <v>48201232302</v>
      </c>
    </row>
    <row r="93" spans="1:108" s="64" customFormat="1" ht="12.75" collapsed="1">
      <c r="A93" s="74" t="s">
        <v>396</v>
      </c>
      <c r="B93" s="75"/>
      <c r="C93" s="76">
        <v>13587011.07</v>
      </c>
      <c r="D93" s="95" t="s">
        <v>405</v>
      </c>
      <c r="E93" s="65"/>
      <c r="F93" s="65"/>
      <c r="H93" s="65"/>
      <c r="I93" s="88"/>
      <c r="L93" s="65"/>
      <c r="Q93" s="78" t="s">
        <v>192</v>
      </c>
      <c r="R93" s="79">
        <f>SUM(R84:R92)</f>
        <v>13244802</v>
      </c>
      <c r="S93" s="80"/>
      <c r="T93" s="81"/>
      <c r="U93" s="65"/>
      <c r="V93" s="65"/>
      <c r="W93" s="65"/>
      <c r="X93" s="138"/>
      <c r="Y93" s="65"/>
    </row>
    <row r="94" spans="1:108" s="87" customFormat="1" ht="7.5" customHeight="1">
      <c r="A94" s="90"/>
      <c r="E94" s="72"/>
      <c r="F94" s="72"/>
      <c r="H94" s="72"/>
      <c r="L94" s="72"/>
      <c r="R94" s="91"/>
      <c r="S94" s="68"/>
      <c r="U94" s="65"/>
      <c r="V94" s="65"/>
      <c r="W94" s="72"/>
      <c r="X94" s="112"/>
      <c r="Y94" s="72"/>
    </row>
    <row r="95" spans="1:108" s="87" customFormat="1" ht="12.75" customHeight="1">
      <c r="A95" s="97" t="s">
        <v>214</v>
      </c>
      <c r="E95" s="72"/>
      <c r="F95" s="72"/>
      <c r="H95" s="72"/>
      <c r="L95" s="72"/>
      <c r="R95" s="91"/>
      <c r="S95" s="68"/>
      <c r="U95" s="65"/>
      <c r="V95" s="65"/>
      <c r="W95" s="72"/>
      <c r="X95" s="112"/>
      <c r="Y95" s="72"/>
    </row>
    <row r="96" spans="1:108" s="64" customFormat="1">
      <c r="A96" s="90">
        <v>18245</v>
      </c>
      <c r="B96" s="87" t="s">
        <v>314</v>
      </c>
      <c r="C96" s="87" t="s">
        <v>341</v>
      </c>
      <c r="D96" s="87" t="s">
        <v>39</v>
      </c>
      <c r="E96" s="72"/>
      <c r="F96" s="72">
        <v>78644</v>
      </c>
      <c r="G96" s="87" t="s">
        <v>40</v>
      </c>
      <c r="H96" s="72">
        <v>7</v>
      </c>
      <c r="I96" s="87" t="s">
        <v>29</v>
      </c>
      <c r="J96" s="87"/>
      <c r="K96" s="87"/>
      <c r="L96" s="72"/>
      <c r="M96" s="87" t="s">
        <v>196</v>
      </c>
      <c r="N96" s="87">
        <v>40</v>
      </c>
      <c r="O96" s="87">
        <v>8</v>
      </c>
      <c r="P96" s="87">
        <v>48</v>
      </c>
      <c r="Q96" s="87" t="s">
        <v>7</v>
      </c>
      <c r="R96" s="91">
        <v>500000</v>
      </c>
      <c r="S96" s="68"/>
      <c r="T96" s="87" t="s">
        <v>262</v>
      </c>
      <c r="U96" s="65">
        <v>158</v>
      </c>
      <c r="V96" s="108" t="s">
        <v>418</v>
      </c>
      <c r="W96" s="128" t="s">
        <v>430</v>
      </c>
      <c r="X96" s="112">
        <v>48055960300</v>
      </c>
      <c r="Y96" s="72"/>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c r="CY96" s="87"/>
      <c r="CZ96" s="87"/>
      <c r="DA96" s="87"/>
      <c r="DB96" s="87"/>
      <c r="DC96" s="87"/>
      <c r="DD96" s="87"/>
    </row>
    <row r="97" spans="1:108" s="64" customFormat="1" ht="12.75">
      <c r="A97" s="74" t="s">
        <v>396</v>
      </c>
      <c r="B97" s="75"/>
      <c r="C97" s="76">
        <v>500000</v>
      </c>
      <c r="D97" s="95"/>
      <c r="E97" s="65"/>
      <c r="F97" s="65"/>
      <c r="H97" s="65"/>
      <c r="I97" s="88"/>
      <c r="L97" s="65"/>
      <c r="Q97" s="78" t="s">
        <v>192</v>
      </c>
      <c r="R97" s="79">
        <f>SUM(R96:R96)</f>
        <v>500000</v>
      </c>
      <c r="S97" s="80"/>
      <c r="T97" s="81"/>
      <c r="U97" s="65"/>
      <c r="V97" s="65"/>
      <c r="W97" s="65"/>
      <c r="X97" s="138"/>
      <c r="Y97" s="65"/>
    </row>
    <row r="98" spans="1:108" s="64" customFormat="1" ht="9" customHeight="1">
      <c r="A98" s="90"/>
      <c r="B98" s="87"/>
      <c r="C98" s="87"/>
      <c r="D98" s="87"/>
      <c r="E98" s="72"/>
      <c r="F98" s="72"/>
      <c r="G98" s="87"/>
      <c r="H98" s="72"/>
      <c r="I98" s="87"/>
      <c r="J98" s="87"/>
      <c r="K98" s="87"/>
      <c r="L98" s="72"/>
      <c r="M98" s="87"/>
      <c r="N98" s="87"/>
      <c r="O98" s="87"/>
      <c r="P98" s="87"/>
      <c r="Q98" s="87"/>
      <c r="R98" s="91"/>
      <c r="S98" s="68"/>
      <c r="T98" s="87"/>
      <c r="U98" s="65"/>
      <c r="V98" s="65"/>
      <c r="W98" s="72"/>
      <c r="X98" s="112"/>
      <c r="Y98" s="72"/>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row>
    <row r="99" spans="1:108" s="64" customFormat="1" ht="12.75" customHeight="1">
      <c r="A99" s="86" t="s">
        <v>215</v>
      </c>
      <c r="B99" s="87"/>
      <c r="C99" s="87"/>
      <c r="D99" s="87"/>
      <c r="E99" s="72"/>
      <c r="F99" s="72"/>
      <c r="G99" s="87"/>
      <c r="H99" s="72"/>
      <c r="I99" s="87"/>
      <c r="J99" s="87"/>
      <c r="K99" s="87"/>
      <c r="L99" s="72"/>
      <c r="M99" s="87"/>
      <c r="N99" s="87"/>
      <c r="O99" s="87"/>
      <c r="P99" s="87"/>
      <c r="Q99" s="87"/>
      <c r="R99" s="91"/>
      <c r="S99" s="68"/>
      <c r="T99" s="87"/>
      <c r="U99" s="65"/>
      <c r="V99" s="65"/>
      <c r="W99" s="72"/>
      <c r="X99" s="112"/>
      <c r="Y99" s="72"/>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87"/>
      <c r="CH99" s="87"/>
      <c r="CI99" s="87"/>
      <c r="CJ99" s="87"/>
      <c r="CK99" s="87"/>
      <c r="CL99" s="87"/>
      <c r="CM99" s="87"/>
      <c r="CN99" s="87"/>
      <c r="CO99" s="87"/>
      <c r="CP99" s="87"/>
      <c r="CQ99" s="87"/>
      <c r="CR99" s="87"/>
      <c r="CS99" s="87"/>
      <c r="CT99" s="87"/>
      <c r="CU99" s="87"/>
      <c r="CV99" s="87"/>
      <c r="CW99" s="87"/>
      <c r="CX99" s="87"/>
      <c r="CY99" s="87"/>
      <c r="CZ99" s="87"/>
      <c r="DA99" s="87"/>
      <c r="DB99" s="87"/>
      <c r="DC99" s="87"/>
      <c r="DD99" s="87"/>
    </row>
    <row r="100" spans="1:108" s="64" customFormat="1" collapsed="1">
      <c r="A100" s="90">
        <v>18099</v>
      </c>
      <c r="B100" s="87" t="s">
        <v>88</v>
      </c>
      <c r="C100" s="87" t="s">
        <v>342</v>
      </c>
      <c r="D100" s="87" t="s">
        <v>10</v>
      </c>
      <c r="E100" s="72"/>
      <c r="F100" s="72">
        <v>78759</v>
      </c>
      <c r="G100" s="87" t="s">
        <v>11</v>
      </c>
      <c r="H100" s="72">
        <v>7</v>
      </c>
      <c r="I100" s="87" t="s">
        <v>9</v>
      </c>
      <c r="J100" s="87"/>
      <c r="K100" s="87"/>
      <c r="L100" s="72" t="s">
        <v>194</v>
      </c>
      <c r="M100" s="87" t="s">
        <v>196</v>
      </c>
      <c r="N100" s="87">
        <v>132</v>
      </c>
      <c r="O100" s="87">
        <v>0</v>
      </c>
      <c r="P100" s="87">
        <v>132</v>
      </c>
      <c r="Q100" s="87" t="s">
        <v>308</v>
      </c>
      <c r="R100" s="91">
        <v>1500000</v>
      </c>
      <c r="S100" s="68" t="s">
        <v>194</v>
      </c>
      <c r="T100" s="87" t="s">
        <v>263</v>
      </c>
      <c r="U100" s="65">
        <v>158</v>
      </c>
      <c r="V100" s="108" t="s">
        <v>418</v>
      </c>
      <c r="W100" s="128" t="s">
        <v>430</v>
      </c>
      <c r="X100" s="112">
        <v>48453001829</v>
      </c>
      <c r="Y100" s="72"/>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87"/>
      <c r="CH100" s="87"/>
      <c r="CI100" s="87"/>
      <c r="CJ100" s="87"/>
      <c r="CK100" s="87"/>
      <c r="CL100" s="87"/>
      <c r="CM100" s="87"/>
      <c r="CN100" s="87"/>
      <c r="CO100" s="87"/>
      <c r="CP100" s="87"/>
      <c r="CQ100" s="87"/>
      <c r="CR100" s="87"/>
      <c r="CS100" s="87"/>
      <c r="CT100" s="87"/>
      <c r="CU100" s="87"/>
      <c r="CV100" s="87"/>
      <c r="CW100" s="87"/>
      <c r="CX100" s="87"/>
      <c r="CY100" s="87"/>
      <c r="CZ100" s="87"/>
      <c r="DA100" s="87"/>
      <c r="DB100" s="87"/>
      <c r="DC100" s="87"/>
      <c r="DD100" s="87"/>
    </row>
    <row r="101" spans="1:108" s="64" customFormat="1">
      <c r="A101" s="90">
        <v>18015</v>
      </c>
      <c r="B101" s="87" t="s">
        <v>31</v>
      </c>
      <c r="C101" s="87" t="s">
        <v>317</v>
      </c>
      <c r="D101" s="87" t="s">
        <v>10</v>
      </c>
      <c r="E101" s="72"/>
      <c r="F101" s="72">
        <v>78741</v>
      </c>
      <c r="G101" s="87" t="s">
        <v>11</v>
      </c>
      <c r="H101" s="72">
        <v>7</v>
      </c>
      <c r="I101" s="87" t="s">
        <v>9</v>
      </c>
      <c r="J101" s="87"/>
      <c r="K101" s="87"/>
      <c r="L101" s="72"/>
      <c r="M101" s="87" t="s">
        <v>196</v>
      </c>
      <c r="N101" s="87">
        <v>55</v>
      </c>
      <c r="O101" s="87">
        <v>10</v>
      </c>
      <c r="P101" s="87">
        <v>65</v>
      </c>
      <c r="Q101" s="87" t="s">
        <v>7</v>
      </c>
      <c r="R101" s="91">
        <v>1010620</v>
      </c>
      <c r="S101" s="68"/>
      <c r="T101" s="87" t="s">
        <v>264</v>
      </c>
      <c r="U101" s="65">
        <v>157</v>
      </c>
      <c r="V101" s="108" t="s">
        <v>418</v>
      </c>
      <c r="W101" s="128" t="s">
        <v>430</v>
      </c>
      <c r="X101" s="112">
        <v>48453002318</v>
      </c>
      <c r="Y101" s="72"/>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87"/>
      <c r="CH101" s="87"/>
      <c r="CI101" s="87"/>
      <c r="CJ101" s="87"/>
      <c r="CK101" s="87"/>
      <c r="CL101" s="87"/>
      <c r="CM101" s="87"/>
      <c r="CN101" s="87"/>
      <c r="CO101" s="87"/>
      <c r="CP101" s="87"/>
      <c r="CQ101" s="87"/>
      <c r="CR101" s="87"/>
      <c r="CS101" s="87"/>
      <c r="CT101" s="87"/>
      <c r="CU101" s="87"/>
      <c r="CV101" s="87"/>
      <c r="CW101" s="87"/>
      <c r="CX101" s="87"/>
      <c r="CY101" s="87"/>
      <c r="CZ101" s="87"/>
      <c r="DA101" s="87"/>
      <c r="DB101" s="87"/>
      <c r="DC101" s="87"/>
    </row>
    <row r="102" spans="1:108" s="87" customFormat="1">
      <c r="A102" s="90">
        <v>18081</v>
      </c>
      <c r="B102" s="87" t="s">
        <v>77</v>
      </c>
      <c r="C102" s="87" t="s">
        <v>343</v>
      </c>
      <c r="D102" s="87" t="s">
        <v>10</v>
      </c>
      <c r="E102" s="72"/>
      <c r="F102" s="72">
        <v>78702</v>
      </c>
      <c r="G102" s="87" t="s">
        <v>11</v>
      </c>
      <c r="H102" s="72">
        <v>7</v>
      </c>
      <c r="I102" s="87" t="s">
        <v>9</v>
      </c>
      <c r="L102" s="72" t="s">
        <v>194</v>
      </c>
      <c r="M102" s="87" t="s">
        <v>196</v>
      </c>
      <c r="N102" s="87">
        <v>135</v>
      </c>
      <c r="O102" s="87">
        <v>21</v>
      </c>
      <c r="P102" s="87">
        <v>156</v>
      </c>
      <c r="Q102" s="87" t="s">
        <v>7</v>
      </c>
      <c r="R102" s="91">
        <v>1500000</v>
      </c>
      <c r="S102" s="68"/>
      <c r="T102" s="87" t="s">
        <v>265</v>
      </c>
      <c r="U102" s="65">
        <v>155</v>
      </c>
      <c r="V102" s="108" t="s">
        <v>398</v>
      </c>
      <c r="W102" s="128" t="s">
        <v>430</v>
      </c>
      <c r="X102" s="112">
        <v>48453000902</v>
      </c>
      <c r="AA102" s="64"/>
      <c r="DD102" s="64"/>
    </row>
    <row r="103" spans="1:108" s="87" customFormat="1">
      <c r="A103" s="90">
        <v>18335</v>
      </c>
      <c r="B103" s="87" t="s">
        <v>164</v>
      </c>
      <c r="C103" s="87" t="s">
        <v>316</v>
      </c>
      <c r="D103" s="87" t="s">
        <v>10</v>
      </c>
      <c r="E103" s="72"/>
      <c r="F103" s="72">
        <v>78751</v>
      </c>
      <c r="G103" s="87" t="s">
        <v>11</v>
      </c>
      <c r="H103" s="72">
        <v>7</v>
      </c>
      <c r="I103" s="87" t="s">
        <v>9</v>
      </c>
      <c r="L103" s="72" t="s">
        <v>194</v>
      </c>
      <c r="M103" s="87" t="s">
        <v>196</v>
      </c>
      <c r="N103" s="87">
        <v>122</v>
      </c>
      <c r="O103" s="87">
        <v>24</v>
      </c>
      <c r="P103" s="87">
        <v>146</v>
      </c>
      <c r="Q103" s="87" t="s">
        <v>7</v>
      </c>
      <c r="R103" s="91">
        <v>1500000</v>
      </c>
      <c r="S103" s="68"/>
      <c r="T103" s="87" t="s">
        <v>266</v>
      </c>
      <c r="U103" s="65">
        <v>155</v>
      </c>
      <c r="V103" s="108" t="s">
        <v>418</v>
      </c>
      <c r="W103" s="128" t="s">
        <v>430</v>
      </c>
      <c r="X103" s="112">
        <v>48453002105</v>
      </c>
    </row>
    <row r="104" spans="1:108" s="132" customFormat="1" ht="15" customHeight="1">
      <c r="A104" s="63">
        <v>18709</v>
      </c>
      <c r="B104" s="132" t="s">
        <v>438</v>
      </c>
      <c r="C104" s="132" t="s">
        <v>439</v>
      </c>
      <c r="D104" s="132" t="s">
        <v>440</v>
      </c>
      <c r="F104" s="136">
        <v>78663</v>
      </c>
      <c r="G104" s="132" t="s">
        <v>441</v>
      </c>
      <c r="H104" s="136">
        <v>7</v>
      </c>
      <c r="I104" s="136" t="s">
        <v>9</v>
      </c>
      <c r="J104" s="136"/>
      <c r="K104" s="136"/>
      <c r="L104" s="136" t="s">
        <v>194</v>
      </c>
      <c r="M104" s="132" t="s">
        <v>196</v>
      </c>
      <c r="N104" s="144">
        <v>122</v>
      </c>
      <c r="O104" s="144">
        <v>122</v>
      </c>
      <c r="P104" s="144">
        <v>244</v>
      </c>
      <c r="Q104" s="132" t="s">
        <v>232</v>
      </c>
      <c r="R104" s="91">
        <v>1194724</v>
      </c>
      <c r="S104" s="133"/>
      <c r="T104" s="132" t="s">
        <v>442</v>
      </c>
      <c r="U104" s="132" t="s">
        <v>451</v>
      </c>
      <c r="W104" s="137"/>
      <c r="X104" s="136">
        <v>48491020109</v>
      </c>
      <c r="Y104" s="101"/>
      <c r="AA104" s="101"/>
      <c r="AB104" s="101"/>
      <c r="AC104" s="101"/>
      <c r="AD104" s="101"/>
      <c r="AE104" s="101"/>
      <c r="AF104" s="101"/>
      <c r="AG104" s="101"/>
      <c r="AH104" s="101"/>
      <c r="AI104" s="101"/>
      <c r="AJ104" s="101"/>
      <c r="AK104" s="101"/>
      <c r="AL104" s="101"/>
      <c r="AM104" s="101"/>
      <c r="AN104" s="101"/>
      <c r="AO104" s="101"/>
      <c r="AP104" s="101"/>
      <c r="AQ104" s="101"/>
      <c r="AR104" s="101"/>
      <c r="AS104" s="101"/>
      <c r="AT104" s="101"/>
      <c r="AU104" s="101"/>
      <c r="AV104" s="101"/>
      <c r="AW104" s="101"/>
      <c r="AX104" s="101"/>
      <c r="AY104" s="101"/>
      <c r="AZ104" s="101"/>
      <c r="BA104" s="101"/>
      <c r="BB104" s="101"/>
      <c r="BC104" s="101"/>
      <c r="BD104" s="101"/>
      <c r="BE104" s="101"/>
      <c r="BF104" s="101"/>
      <c r="BG104" s="101"/>
      <c r="BH104" s="101"/>
      <c r="BI104" s="101"/>
      <c r="BJ104" s="101"/>
      <c r="BK104" s="101"/>
      <c r="BL104" s="101"/>
      <c r="BM104" s="101"/>
      <c r="BN104" s="101"/>
      <c r="BO104" s="101"/>
      <c r="BP104" s="101"/>
      <c r="BQ104" s="101"/>
      <c r="BR104" s="101"/>
      <c r="BS104" s="101"/>
      <c r="BT104" s="101"/>
      <c r="BU104" s="101"/>
      <c r="BV104" s="101"/>
      <c r="BW104" s="101"/>
      <c r="BX104" s="101"/>
      <c r="BY104" s="101"/>
      <c r="BZ104" s="101"/>
      <c r="CA104" s="101"/>
      <c r="CB104" s="101"/>
      <c r="CC104" s="101"/>
      <c r="CD104" s="101"/>
      <c r="CE104" s="101"/>
      <c r="CF104" s="101"/>
      <c r="CG104" s="101"/>
      <c r="CH104" s="101"/>
      <c r="CI104" s="101"/>
      <c r="CJ104" s="101"/>
      <c r="CK104" s="101"/>
      <c r="CL104" s="101"/>
      <c r="CM104" s="101"/>
      <c r="CN104" s="101"/>
      <c r="CO104" s="101"/>
      <c r="CP104" s="101"/>
      <c r="CQ104" s="101"/>
      <c r="CR104" s="101"/>
      <c r="CS104" s="101"/>
      <c r="CT104" s="101"/>
      <c r="CU104" s="101"/>
      <c r="CV104" s="101"/>
      <c r="CW104" s="101"/>
      <c r="CX104" s="101"/>
      <c r="CY104" s="101"/>
      <c r="CZ104" s="101"/>
      <c r="DA104" s="101"/>
      <c r="DB104" s="101"/>
    </row>
    <row r="105" spans="1:108" s="87" customFormat="1" ht="12.75">
      <c r="A105" s="74" t="s">
        <v>396</v>
      </c>
      <c r="B105" s="75"/>
      <c r="C105" s="76">
        <f>4614812.46+1194724</f>
        <v>5809536.46</v>
      </c>
      <c r="D105" s="95" t="s">
        <v>406</v>
      </c>
      <c r="E105" s="65"/>
      <c r="F105" s="65"/>
      <c r="G105" s="64"/>
      <c r="H105" s="65"/>
      <c r="I105" s="88"/>
      <c r="J105" s="64"/>
      <c r="K105" s="64"/>
      <c r="L105" s="65"/>
      <c r="M105" s="64"/>
      <c r="N105" s="64"/>
      <c r="O105" s="64"/>
      <c r="P105" s="64"/>
      <c r="Q105" s="78" t="s">
        <v>192</v>
      </c>
      <c r="R105" s="79">
        <f>SUM(R100:R104)</f>
        <v>6705344</v>
      </c>
      <c r="S105" s="80"/>
      <c r="T105" s="81"/>
      <c r="U105" s="65"/>
      <c r="V105" s="65"/>
      <c r="W105" s="65"/>
      <c r="X105" s="138"/>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row>
    <row r="106" spans="1:108" s="87" customFormat="1" ht="6.75" customHeight="1">
      <c r="A106" s="74"/>
      <c r="B106" s="75"/>
      <c r="C106" s="76"/>
      <c r="D106" s="95"/>
      <c r="E106" s="141"/>
      <c r="F106" s="141"/>
      <c r="G106" s="64"/>
      <c r="H106" s="141"/>
      <c r="I106" s="88"/>
      <c r="J106" s="64"/>
      <c r="K106" s="64"/>
      <c r="L106" s="141"/>
      <c r="M106" s="64"/>
      <c r="N106" s="64"/>
      <c r="O106" s="64"/>
      <c r="P106" s="64"/>
      <c r="Q106" s="78"/>
      <c r="R106" s="79"/>
      <c r="S106" s="80"/>
      <c r="T106" s="81"/>
      <c r="U106" s="141"/>
      <c r="V106" s="141"/>
      <c r="W106" s="141"/>
      <c r="X106" s="141"/>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row>
    <row r="107" spans="1:108" s="64" customFormat="1" ht="12.75" customHeight="1">
      <c r="A107" s="86" t="s">
        <v>216</v>
      </c>
      <c r="E107" s="65"/>
      <c r="F107" s="65"/>
      <c r="H107" s="65"/>
      <c r="J107" s="65"/>
      <c r="K107" s="65"/>
      <c r="L107" s="65"/>
      <c r="R107" s="66"/>
      <c r="S107" s="67"/>
      <c r="U107" s="65"/>
      <c r="V107" s="65"/>
      <c r="W107" s="65"/>
      <c r="X107" s="138"/>
      <c r="AB107" s="70"/>
      <c r="AG107" s="89"/>
      <c r="AH107" s="89"/>
    </row>
    <row r="108" spans="1:108" s="87" customFormat="1">
      <c r="A108" s="90">
        <v>18126</v>
      </c>
      <c r="B108" s="87" t="s">
        <v>91</v>
      </c>
      <c r="C108" s="87" t="s">
        <v>344</v>
      </c>
      <c r="D108" s="87" t="s">
        <v>40</v>
      </c>
      <c r="E108" s="72" t="s">
        <v>194</v>
      </c>
      <c r="F108" s="72">
        <v>77836</v>
      </c>
      <c r="G108" s="87" t="s">
        <v>92</v>
      </c>
      <c r="H108" s="72">
        <v>8</v>
      </c>
      <c r="I108" s="87" t="s">
        <v>29</v>
      </c>
      <c r="L108" s="72"/>
      <c r="M108" s="87" t="s">
        <v>196</v>
      </c>
      <c r="N108" s="87">
        <v>72</v>
      </c>
      <c r="O108" s="87">
        <v>0</v>
      </c>
      <c r="P108" s="87">
        <v>72</v>
      </c>
      <c r="Q108" s="87" t="s">
        <v>7</v>
      </c>
      <c r="R108" s="91">
        <v>818762</v>
      </c>
      <c r="S108" s="68"/>
      <c r="T108" s="87" t="s">
        <v>267</v>
      </c>
      <c r="U108" s="65">
        <v>120</v>
      </c>
      <c r="V108" s="108" t="s">
        <v>418</v>
      </c>
      <c r="W108" s="128" t="s">
        <v>430</v>
      </c>
      <c r="X108" s="112">
        <v>48051970200</v>
      </c>
    </row>
    <row r="109" spans="1:108" s="87" customFormat="1" ht="12.75">
      <c r="A109" s="74" t="s">
        <v>396</v>
      </c>
      <c r="B109" s="75"/>
      <c r="C109" s="76">
        <v>625026.87</v>
      </c>
      <c r="D109" s="64"/>
      <c r="E109" s="65"/>
      <c r="F109" s="65"/>
      <c r="G109" s="64"/>
      <c r="H109" s="65"/>
      <c r="I109" s="88"/>
      <c r="J109" s="64"/>
      <c r="K109" s="64"/>
      <c r="L109" s="65"/>
      <c r="M109" s="64"/>
      <c r="N109" s="64"/>
      <c r="O109" s="64"/>
      <c r="P109" s="64"/>
      <c r="Q109" s="78" t="s">
        <v>192</v>
      </c>
      <c r="R109" s="79">
        <f>SUM(R108)</f>
        <v>818762</v>
      </c>
      <c r="S109" s="80"/>
      <c r="T109" s="81"/>
      <c r="U109" s="65"/>
      <c r="V109" s="65"/>
      <c r="W109" s="65"/>
      <c r="X109" s="138"/>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row>
    <row r="110" spans="1:108" s="87" customFormat="1" ht="7.5" customHeight="1">
      <c r="A110" s="90"/>
      <c r="E110" s="72"/>
      <c r="F110" s="72"/>
      <c r="H110" s="72"/>
      <c r="L110" s="72"/>
      <c r="R110" s="91"/>
      <c r="S110" s="68"/>
      <c r="U110" s="65"/>
      <c r="V110" s="65"/>
      <c r="W110" s="72"/>
      <c r="X110" s="112"/>
    </row>
    <row r="111" spans="1:108" s="87" customFormat="1" ht="12.75" customHeight="1">
      <c r="A111" s="86" t="s">
        <v>217</v>
      </c>
      <c r="E111" s="72"/>
      <c r="F111" s="72"/>
      <c r="H111" s="72"/>
      <c r="L111" s="72"/>
      <c r="R111" s="91"/>
      <c r="S111" s="68"/>
      <c r="U111" s="65"/>
      <c r="V111" s="65"/>
      <c r="W111" s="72"/>
      <c r="X111" s="112"/>
    </row>
    <row r="112" spans="1:108" s="87" customFormat="1">
      <c r="A112" s="90">
        <v>18058</v>
      </c>
      <c r="B112" s="64" t="s">
        <v>64</v>
      </c>
      <c r="C112" s="87" t="s">
        <v>345</v>
      </c>
      <c r="D112" s="87" t="s">
        <v>65</v>
      </c>
      <c r="E112" s="72"/>
      <c r="F112" s="72">
        <v>77845</v>
      </c>
      <c r="G112" s="87" t="s">
        <v>66</v>
      </c>
      <c r="H112" s="72">
        <v>8</v>
      </c>
      <c r="I112" s="87" t="s">
        <v>9</v>
      </c>
      <c r="L112" s="72"/>
      <c r="M112" s="87" t="s">
        <v>196</v>
      </c>
      <c r="N112" s="87">
        <v>92</v>
      </c>
      <c r="O112" s="87">
        <v>28</v>
      </c>
      <c r="P112" s="87">
        <v>120</v>
      </c>
      <c r="Q112" s="87" t="s">
        <v>232</v>
      </c>
      <c r="R112" s="91">
        <v>1500000</v>
      </c>
      <c r="S112" s="68"/>
      <c r="T112" s="87" t="s">
        <v>318</v>
      </c>
      <c r="U112" s="65">
        <v>139</v>
      </c>
      <c r="V112" s="108" t="s">
        <v>418</v>
      </c>
      <c r="W112" s="128" t="s">
        <v>430</v>
      </c>
      <c r="X112" s="112">
        <v>48041002009</v>
      </c>
    </row>
    <row r="113" spans="1:108" s="87" customFormat="1" ht="12.75">
      <c r="A113" s="74" t="s">
        <v>396</v>
      </c>
      <c r="B113" s="75"/>
      <c r="C113" s="76">
        <v>1650657.57</v>
      </c>
      <c r="D113" s="64"/>
      <c r="E113" s="65"/>
      <c r="F113" s="65"/>
      <c r="G113" s="64"/>
      <c r="H113" s="65"/>
      <c r="I113" s="88"/>
      <c r="J113" s="64"/>
      <c r="K113" s="64"/>
      <c r="L113" s="65"/>
      <c r="M113" s="64"/>
      <c r="N113" s="64"/>
      <c r="O113" s="64"/>
      <c r="P113" s="64"/>
      <c r="Q113" s="78" t="s">
        <v>192</v>
      </c>
      <c r="R113" s="79">
        <f>SUM(R112)</f>
        <v>1500000</v>
      </c>
      <c r="S113" s="80"/>
      <c r="T113" s="81"/>
      <c r="U113" s="65"/>
      <c r="V113" s="65"/>
      <c r="W113" s="65"/>
      <c r="X113" s="138"/>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64"/>
      <c r="CL113" s="64"/>
      <c r="CM113" s="64"/>
      <c r="CN113" s="64"/>
      <c r="CO113" s="64"/>
      <c r="CP113" s="64"/>
      <c r="CQ113" s="64"/>
      <c r="CR113" s="64"/>
      <c r="CS113" s="64"/>
      <c r="CT113" s="64"/>
      <c r="CU113" s="64"/>
      <c r="CV113" s="64"/>
      <c r="CW113" s="64"/>
      <c r="CX113" s="64"/>
      <c r="CY113" s="64"/>
      <c r="CZ113" s="64"/>
      <c r="DA113" s="64"/>
      <c r="DB113" s="64"/>
      <c r="DC113" s="64"/>
    </row>
    <row r="114" spans="1:108" s="87" customFormat="1" ht="8.25" customHeight="1">
      <c r="A114" s="90"/>
      <c r="B114" s="64"/>
      <c r="E114" s="72"/>
      <c r="F114" s="72"/>
      <c r="H114" s="72"/>
      <c r="L114" s="72"/>
      <c r="R114" s="91"/>
      <c r="S114" s="68"/>
      <c r="U114" s="65"/>
      <c r="V114" s="65"/>
      <c r="W114" s="72"/>
      <c r="X114" s="112"/>
    </row>
    <row r="115" spans="1:108" s="87" customFormat="1" ht="12.75" customHeight="1">
      <c r="A115" s="86" t="s">
        <v>218</v>
      </c>
      <c r="B115" s="64"/>
      <c r="E115" s="72"/>
      <c r="F115" s="72"/>
      <c r="H115" s="72"/>
      <c r="L115" s="72"/>
      <c r="R115" s="91"/>
      <c r="S115" s="68"/>
      <c r="U115" s="65"/>
      <c r="V115" s="65"/>
      <c r="W115" s="72"/>
      <c r="X115" s="112"/>
    </row>
    <row r="116" spans="1:108" s="87" customFormat="1">
      <c r="A116" s="90">
        <v>18369</v>
      </c>
      <c r="B116" s="87" t="s">
        <v>173</v>
      </c>
      <c r="C116" s="87" t="s">
        <v>174</v>
      </c>
      <c r="D116" s="87" t="s">
        <v>175</v>
      </c>
      <c r="E116" s="72"/>
      <c r="F116" s="72">
        <v>78133</v>
      </c>
      <c r="G116" s="87" t="s">
        <v>36</v>
      </c>
      <c r="H116" s="72">
        <v>9</v>
      </c>
      <c r="I116" s="87" t="s">
        <v>29</v>
      </c>
      <c r="L116" s="72"/>
      <c r="M116" s="87" t="s">
        <v>196</v>
      </c>
      <c r="N116" s="87">
        <v>29</v>
      </c>
      <c r="O116" s="87">
        <v>6</v>
      </c>
      <c r="P116" s="87">
        <v>35</v>
      </c>
      <c r="Q116" s="87" t="s">
        <v>232</v>
      </c>
      <c r="R116" s="91">
        <v>500000</v>
      </c>
      <c r="S116" s="68" t="s">
        <v>194</v>
      </c>
      <c r="T116" s="87" t="s">
        <v>242</v>
      </c>
      <c r="U116" s="65">
        <v>153</v>
      </c>
      <c r="V116" s="108" t="s">
        <v>418</v>
      </c>
      <c r="W116" s="128" t="s">
        <v>430</v>
      </c>
      <c r="X116" s="112">
        <v>48091310607</v>
      </c>
    </row>
    <row r="117" spans="1:108" s="87" customFormat="1">
      <c r="A117" s="90">
        <v>18019</v>
      </c>
      <c r="B117" s="87" t="s">
        <v>34</v>
      </c>
      <c r="C117" s="87" t="s">
        <v>346</v>
      </c>
      <c r="D117" s="87" t="s">
        <v>35</v>
      </c>
      <c r="E117" s="72" t="s">
        <v>194</v>
      </c>
      <c r="F117" s="72">
        <v>78163</v>
      </c>
      <c r="G117" s="87" t="s">
        <v>36</v>
      </c>
      <c r="H117" s="72">
        <v>9</v>
      </c>
      <c r="I117" s="87" t="s">
        <v>29</v>
      </c>
      <c r="L117" s="72"/>
      <c r="M117" s="87" t="s">
        <v>196</v>
      </c>
      <c r="N117" s="87">
        <v>34</v>
      </c>
      <c r="O117" s="87">
        <v>32</v>
      </c>
      <c r="P117" s="87">
        <v>66</v>
      </c>
      <c r="Q117" s="87" t="s">
        <v>232</v>
      </c>
      <c r="R117" s="91">
        <v>500000</v>
      </c>
      <c r="S117" s="68"/>
      <c r="T117" s="87" t="s">
        <v>315</v>
      </c>
      <c r="U117" s="65">
        <v>153</v>
      </c>
      <c r="V117" s="108" t="s">
        <v>398</v>
      </c>
      <c r="W117" s="128" t="s">
        <v>430</v>
      </c>
      <c r="X117" s="112">
        <v>48091310703</v>
      </c>
      <c r="DD117" s="64"/>
    </row>
    <row r="118" spans="1:108" s="87" customFormat="1" ht="12.75">
      <c r="A118" s="74" t="s">
        <v>396</v>
      </c>
      <c r="B118" s="75"/>
      <c r="C118" s="76">
        <v>507742.15</v>
      </c>
      <c r="D118" s="64"/>
      <c r="E118" s="65"/>
      <c r="F118" s="65"/>
      <c r="G118" s="64"/>
      <c r="H118" s="65"/>
      <c r="I118" s="88"/>
      <c r="J118" s="64"/>
      <c r="K118" s="64"/>
      <c r="L118" s="65"/>
      <c r="M118" s="64"/>
      <c r="N118" s="64"/>
      <c r="O118" s="64"/>
      <c r="P118" s="64"/>
      <c r="Q118" s="78" t="s">
        <v>192</v>
      </c>
      <c r="R118" s="79">
        <f>SUM(R116:R117)</f>
        <v>1000000</v>
      </c>
      <c r="S118" s="80"/>
      <c r="T118" s="81"/>
      <c r="U118" s="65"/>
      <c r="V118" s="65"/>
      <c r="W118" s="65"/>
      <c r="X118" s="138"/>
      <c r="Y118" s="65"/>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64"/>
      <c r="CL118" s="64"/>
      <c r="CM118" s="64"/>
      <c r="CN118" s="64"/>
      <c r="CO118" s="64"/>
      <c r="CP118" s="64"/>
      <c r="CQ118" s="64"/>
      <c r="CR118" s="64"/>
      <c r="CS118" s="64"/>
      <c r="CT118" s="64"/>
      <c r="CU118" s="64"/>
      <c r="CV118" s="64"/>
      <c r="CW118" s="64"/>
      <c r="CX118" s="64"/>
      <c r="CY118" s="64"/>
      <c r="CZ118" s="64"/>
      <c r="DA118" s="64"/>
      <c r="DB118" s="64"/>
      <c r="DC118" s="64"/>
    </row>
    <row r="119" spans="1:108" s="64" customFormat="1" ht="4.5" customHeight="1">
      <c r="A119" s="85"/>
      <c r="E119" s="65"/>
      <c r="F119" s="65"/>
      <c r="H119" s="65"/>
      <c r="J119" s="65"/>
      <c r="K119" s="65"/>
      <c r="L119" s="65"/>
      <c r="R119" s="66"/>
      <c r="S119" s="67"/>
      <c r="U119" s="65"/>
      <c r="V119" s="65"/>
      <c r="W119" s="65"/>
      <c r="X119" s="138"/>
      <c r="Y119" s="65"/>
      <c r="AA119" s="70"/>
      <c r="AB119" s="70"/>
      <c r="AG119" s="89"/>
      <c r="AH119" s="89"/>
    </row>
    <row r="120" spans="1:108" s="64" customFormat="1">
      <c r="A120" s="86" t="s">
        <v>219</v>
      </c>
      <c r="E120" s="65"/>
      <c r="F120" s="65"/>
      <c r="H120" s="65"/>
      <c r="J120" s="65"/>
      <c r="K120" s="65"/>
      <c r="L120" s="65"/>
      <c r="R120" s="66"/>
      <c r="S120" s="67"/>
      <c r="U120" s="65"/>
      <c r="V120" s="65"/>
      <c r="W120" s="65"/>
      <c r="X120" s="138"/>
      <c r="Y120" s="65"/>
      <c r="AA120" s="70"/>
      <c r="AB120" s="70"/>
      <c r="AG120" s="89"/>
      <c r="AH120" s="89"/>
    </row>
    <row r="121" spans="1:108" s="87" customFormat="1">
      <c r="A121" s="90">
        <v>18273</v>
      </c>
      <c r="B121" s="87" t="s">
        <v>145</v>
      </c>
      <c r="C121" s="96" t="s">
        <v>347</v>
      </c>
      <c r="D121" s="87" t="s">
        <v>15</v>
      </c>
      <c r="E121" s="72"/>
      <c r="F121" s="72">
        <v>78215</v>
      </c>
      <c r="G121" s="87" t="s">
        <v>16</v>
      </c>
      <c r="H121" s="72">
        <v>9</v>
      </c>
      <c r="I121" s="87" t="s">
        <v>9</v>
      </c>
      <c r="L121" s="72" t="s">
        <v>194</v>
      </c>
      <c r="M121" s="87" t="s">
        <v>196</v>
      </c>
      <c r="N121" s="87">
        <v>86</v>
      </c>
      <c r="O121" s="87">
        <v>8</v>
      </c>
      <c r="P121" s="87">
        <v>94</v>
      </c>
      <c r="Q121" s="87" t="s">
        <v>7</v>
      </c>
      <c r="R121" s="91">
        <v>1161298</v>
      </c>
      <c r="S121" s="68"/>
      <c r="T121" s="87" t="s">
        <v>269</v>
      </c>
      <c r="U121" s="65">
        <v>160</v>
      </c>
      <c r="V121" s="108" t="s">
        <v>418</v>
      </c>
      <c r="W121" s="128" t="s">
        <v>430</v>
      </c>
      <c r="X121" s="112">
        <v>48029110900</v>
      </c>
      <c r="Y121" s="72"/>
    </row>
    <row r="122" spans="1:108" s="87" customFormat="1">
      <c r="A122" s="90">
        <v>18084</v>
      </c>
      <c r="B122" s="87" t="s">
        <v>78</v>
      </c>
      <c r="C122" s="87" t="s">
        <v>322</v>
      </c>
      <c r="D122" s="87" t="s">
        <v>15</v>
      </c>
      <c r="E122" s="72"/>
      <c r="F122" s="72">
        <v>78207</v>
      </c>
      <c r="G122" s="87" t="s">
        <v>321</v>
      </c>
      <c r="H122" s="72">
        <v>9</v>
      </c>
      <c r="I122" s="87" t="s">
        <v>9</v>
      </c>
      <c r="L122" s="72" t="s">
        <v>194</v>
      </c>
      <c r="M122" s="87" t="s">
        <v>320</v>
      </c>
      <c r="N122" s="87">
        <v>102</v>
      </c>
      <c r="O122" s="87">
        <v>0</v>
      </c>
      <c r="P122" s="87">
        <v>102</v>
      </c>
      <c r="Q122" s="87" t="s">
        <v>7</v>
      </c>
      <c r="R122" s="91">
        <v>1500000</v>
      </c>
      <c r="S122" s="68"/>
      <c r="T122" s="87" t="s">
        <v>268</v>
      </c>
      <c r="U122" s="65">
        <v>160</v>
      </c>
      <c r="V122" s="108" t="s">
        <v>398</v>
      </c>
      <c r="W122" s="128" t="s">
        <v>430</v>
      </c>
      <c r="X122" s="112">
        <v>48029170401</v>
      </c>
      <c r="Y122" s="72"/>
    </row>
    <row r="123" spans="1:108" s="87" customFormat="1">
      <c r="A123" s="90">
        <v>18289</v>
      </c>
      <c r="B123" s="87" t="s">
        <v>151</v>
      </c>
      <c r="C123" s="87" t="s">
        <v>152</v>
      </c>
      <c r="D123" s="87" t="s">
        <v>15</v>
      </c>
      <c r="E123" s="72"/>
      <c r="F123" s="72">
        <v>78210</v>
      </c>
      <c r="G123" s="87" t="s">
        <v>16</v>
      </c>
      <c r="H123" s="72">
        <v>9</v>
      </c>
      <c r="I123" s="87" t="s">
        <v>9</v>
      </c>
      <c r="L123" s="72" t="s">
        <v>194</v>
      </c>
      <c r="M123" s="87" t="s">
        <v>196</v>
      </c>
      <c r="N123" s="87">
        <v>49</v>
      </c>
      <c r="O123" s="87">
        <v>8</v>
      </c>
      <c r="P123" s="87">
        <v>57</v>
      </c>
      <c r="Q123" s="87" t="s">
        <v>7</v>
      </c>
      <c r="R123" s="91">
        <v>975000</v>
      </c>
      <c r="S123" s="68"/>
      <c r="T123" s="87" t="s">
        <v>270</v>
      </c>
      <c r="U123" s="65">
        <v>158</v>
      </c>
      <c r="V123" s="108" t="s">
        <v>418</v>
      </c>
      <c r="W123" s="128" t="s">
        <v>430</v>
      </c>
      <c r="X123" s="112">
        <v>48029140300</v>
      </c>
      <c r="Y123" s="72"/>
    </row>
    <row r="124" spans="1:108" s="87" customFormat="1">
      <c r="A124" s="90">
        <v>18142</v>
      </c>
      <c r="B124" s="87" t="s">
        <v>100</v>
      </c>
      <c r="C124" s="87" t="s">
        <v>319</v>
      </c>
      <c r="D124" s="87" t="s">
        <v>15</v>
      </c>
      <c r="E124" s="72"/>
      <c r="F124" s="72">
        <v>78223</v>
      </c>
      <c r="G124" s="87" t="s">
        <v>16</v>
      </c>
      <c r="H124" s="72">
        <v>9</v>
      </c>
      <c r="I124" s="87" t="s">
        <v>9</v>
      </c>
      <c r="L124" s="72"/>
      <c r="M124" s="87" t="s">
        <v>196</v>
      </c>
      <c r="N124" s="87">
        <v>83</v>
      </c>
      <c r="O124" s="87">
        <v>19</v>
      </c>
      <c r="P124" s="87">
        <v>102</v>
      </c>
      <c r="Q124" s="92" t="s">
        <v>232</v>
      </c>
      <c r="R124" s="93">
        <v>1140000</v>
      </c>
      <c r="S124" s="94"/>
      <c r="T124" s="92" t="s">
        <v>252</v>
      </c>
      <c r="U124" s="71">
        <v>155</v>
      </c>
      <c r="V124" s="71" t="s">
        <v>418</v>
      </c>
      <c r="W124" s="128" t="s">
        <v>430</v>
      </c>
      <c r="X124" s="73">
        <v>48029141600</v>
      </c>
    </row>
    <row r="125" spans="1:108" s="87" customFormat="1" ht="12.75">
      <c r="A125" s="74" t="s">
        <v>396</v>
      </c>
      <c r="B125" s="75"/>
      <c r="C125" s="76">
        <v>5441724.3300000001</v>
      </c>
      <c r="D125" s="95" t="s">
        <v>407</v>
      </c>
      <c r="E125" s="65"/>
      <c r="F125" s="65"/>
      <c r="G125" s="64"/>
      <c r="H125" s="65"/>
      <c r="I125" s="88"/>
      <c r="J125" s="64"/>
      <c r="K125" s="64"/>
      <c r="L125" s="65"/>
      <c r="M125" s="64"/>
      <c r="N125" s="64"/>
      <c r="O125" s="64"/>
      <c r="P125" s="64"/>
      <c r="Q125" s="78" t="s">
        <v>192</v>
      </c>
      <c r="R125" s="79">
        <f>SUM(R121:R124)</f>
        <v>4776298</v>
      </c>
      <c r="S125" s="80"/>
      <c r="T125" s="81"/>
      <c r="U125" s="65"/>
      <c r="V125" s="65"/>
      <c r="W125" s="65"/>
      <c r="X125" s="138"/>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64"/>
      <c r="BS125" s="64"/>
      <c r="BT125" s="64"/>
      <c r="BU125" s="64"/>
      <c r="BV125" s="64"/>
      <c r="BW125" s="64"/>
      <c r="BX125" s="64"/>
      <c r="BY125" s="64"/>
      <c r="BZ125" s="64"/>
      <c r="CA125" s="64"/>
      <c r="CB125" s="64"/>
      <c r="CC125" s="64"/>
      <c r="CD125" s="64"/>
      <c r="CE125" s="64"/>
      <c r="CF125" s="64"/>
      <c r="CG125" s="64"/>
      <c r="CH125" s="64"/>
      <c r="CI125" s="64"/>
      <c r="CJ125" s="64"/>
      <c r="CK125" s="64"/>
      <c r="CL125" s="64"/>
      <c r="CM125" s="64"/>
      <c r="CN125" s="64"/>
      <c r="CO125" s="64"/>
      <c r="CP125" s="64"/>
      <c r="CQ125" s="64"/>
      <c r="CR125" s="64"/>
      <c r="CS125" s="64"/>
      <c r="CT125" s="64"/>
      <c r="CU125" s="64"/>
      <c r="CV125" s="64"/>
      <c r="CW125" s="64"/>
      <c r="CX125" s="64"/>
      <c r="CY125" s="64"/>
      <c r="CZ125" s="64"/>
      <c r="DA125" s="64"/>
      <c r="DB125" s="64"/>
      <c r="DC125" s="64"/>
    </row>
    <row r="126" spans="1:108" s="87" customFormat="1" ht="5.25" customHeight="1">
      <c r="A126" s="90"/>
      <c r="E126" s="72"/>
      <c r="F126" s="72"/>
      <c r="H126" s="72"/>
      <c r="L126" s="72"/>
      <c r="R126" s="91"/>
      <c r="S126" s="68"/>
      <c r="U126" s="65"/>
      <c r="V126" s="65"/>
      <c r="W126" s="72"/>
      <c r="X126" s="112"/>
    </row>
    <row r="127" spans="1:108" s="64" customFormat="1" ht="12.75">
      <c r="A127" s="86" t="s">
        <v>220</v>
      </c>
      <c r="E127" s="65"/>
      <c r="F127" s="65"/>
      <c r="H127" s="65"/>
      <c r="J127" s="65"/>
      <c r="K127" s="65"/>
      <c r="L127" s="65"/>
      <c r="R127" s="66"/>
      <c r="S127" s="67"/>
      <c r="U127" s="65"/>
      <c r="V127" s="65"/>
      <c r="W127" s="65"/>
      <c r="X127" s="138"/>
    </row>
    <row r="128" spans="1:108" s="64" customFormat="1">
      <c r="A128" s="90">
        <v>18260</v>
      </c>
      <c r="B128" s="87" t="s">
        <v>138</v>
      </c>
      <c r="C128" s="87" t="s">
        <v>323</v>
      </c>
      <c r="D128" s="87" t="s">
        <v>139</v>
      </c>
      <c r="E128" s="72" t="s">
        <v>194</v>
      </c>
      <c r="F128" s="72">
        <v>77954</v>
      </c>
      <c r="G128" s="87" t="s">
        <v>140</v>
      </c>
      <c r="H128" s="72">
        <v>10</v>
      </c>
      <c r="I128" s="87" t="s">
        <v>29</v>
      </c>
      <c r="J128" s="87"/>
      <c r="K128" s="87"/>
      <c r="L128" s="72"/>
      <c r="M128" s="87" t="s">
        <v>196</v>
      </c>
      <c r="N128" s="87">
        <v>44</v>
      </c>
      <c r="O128" s="87">
        <v>4</v>
      </c>
      <c r="P128" s="87">
        <v>48</v>
      </c>
      <c r="Q128" s="87" t="s">
        <v>232</v>
      </c>
      <c r="R128" s="91">
        <v>584842</v>
      </c>
      <c r="S128" s="68"/>
      <c r="T128" s="87" t="s">
        <v>271</v>
      </c>
      <c r="U128" s="65">
        <v>158</v>
      </c>
      <c r="V128" s="108" t="s">
        <v>418</v>
      </c>
      <c r="W128" s="128" t="s">
        <v>430</v>
      </c>
      <c r="X128" s="112">
        <v>48123970400</v>
      </c>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87"/>
      <c r="BS128" s="87"/>
      <c r="BT128" s="87"/>
      <c r="BU128" s="87"/>
      <c r="BV128" s="87"/>
      <c r="BW128" s="87"/>
      <c r="BX128" s="87"/>
      <c r="BY128" s="87"/>
      <c r="BZ128" s="87"/>
      <c r="CA128" s="87"/>
      <c r="CB128" s="87"/>
      <c r="CC128" s="87"/>
      <c r="CD128" s="87"/>
      <c r="CE128" s="87"/>
      <c r="CF128" s="87"/>
      <c r="CG128" s="87"/>
      <c r="CH128" s="87"/>
      <c r="CI128" s="87"/>
      <c r="CJ128" s="87"/>
      <c r="CK128" s="87"/>
      <c r="CL128" s="87"/>
      <c r="CM128" s="87"/>
      <c r="CN128" s="87"/>
      <c r="CO128" s="87"/>
      <c r="CP128" s="87"/>
      <c r="CQ128" s="87"/>
      <c r="CR128" s="87"/>
      <c r="CS128" s="87"/>
      <c r="CT128" s="87"/>
      <c r="CU128" s="87"/>
      <c r="CV128" s="87"/>
      <c r="CW128" s="87"/>
      <c r="CX128" s="87"/>
      <c r="CY128" s="87"/>
      <c r="CZ128" s="87"/>
      <c r="DA128" s="87"/>
      <c r="DB128" s="87"/>
      <c r="DC128" s="87"/>
      <c r="DD128" s="87"/>
    </row>
    <row r="129" spans="1:108" s="87" customFormat="1" ht="12.75">
      <c r="A129" s="74" t="s">
        <v>396</v>
      </c>
      <c r="B129" s="75"/>
      <c r="C129" s="76">
        <v>668053.57999999996</v>
      </c>
      <c r="D129" s="64"/>
      <c r="E129" s="65"/>
      <c r="F129" s="65"/>
      <c r="G129" s="64"/>
      <c r="H129" s="65"/>
      <c r="I129" s="88"/>
      <c r="J129" s="64"/>
      <c r="K129" s="64"/>
      <c r="L129" s="65"/>
      <c r="M129" s="64"/>
      <c r="N129" s="64"/>
      <c r="O129" s="64"/>
      <c r="P129" s="64"/>
      <c r="Q129" s="78" t="s">
        <v>192</v>
      </c>
      <c r="R129" s="79">
        <f>SUM(R128)</f>
        <v>584842</v>
      </c>
      <c r="S129" s="80"/>
      <c r="T129" s="81"/>
      <c r="U129" s="65"/>
      <c r="V129" s="65"/>
      <c r="W129" s="65"/>
      <c r="X129" s="138"/>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c r="BL129" s="64"/>
      <c r="BM129" s="64"/>
      <c r="BN129" s="64"/>
      <c r="BO129" s="64"/>
      <c r="BP129" s="64"/>
      <c r="BQ129" s="64"/>
      <c r="BR129" s="64"/>
      <c r="BS129" s="64"/>
      <c r="BT129" s="64"/>
      <c r="BU129" s="64"/>
      <c r="BV129" s="64"/>
      <c r="BW129" s="64"/>
      <c r="BX129" s="64"/>
      <c r="BY129" s="64"/>
      <c r="BZ129" s="64"/>
      <c r="CA129" s="64"/>
      <c r="CB129" s="64"/>
      <c r="CC129" s="64"/>
      <c r="CD129" s="64"/>
      <c r="CE129" s="64"/>
      <c r="CF129" s="64"/>
      <c r="CG129" s="64"/>
      <c r="CH129" s="64"/>
      <c r="CI129" s="64"/>
      <c r="CJ129" s="64"/>
      <c r="CK129" s="64"/>
      <c r="CL129" s="64"/>
      <c r="CM129" s="64"/>
      <c r="CN129" s="64"/>
      <c r="CO129" s="64"/>
      <c r="CP129" s="64"/>
      <c r="CQ129" s="64"/>
      <c r="CR129" s="64"/>
      <c r="CS129" s="64"/>
      <c r="CT129" s="64"/>
      <c r="CU129" s="64"/>
      <c r="CV129" s="64"/>
      <c r="CW129" s="64"/>
      <c r="CX129" s="64"/>
      <c r="CY129" s="64"/>
      <c r="CZ129" s="64"/>
      <c r="DA129" s="64"/>
      <c r="DB129" s="64"/>
      <c r="DC129" s="64"/>
    </row>
    <row r="130" spans="1:108" s="64" customFormat="1" ht="6" customHeight="1">
      <c r="A130" s="85"/>
      <c r="E130" s="65"/>
      <c r="F130" s="65"/>
      <c r="H130" s="65"/>
      <c r="J130" s="65"/>
      <c r="K130" s="65"/>
      <c r="L130" s="65"/>
      <c r="R130" s="66"/>
      <c r="S130" s="67"/>
      <c r="U130" s="65"/>
      <c r="V130" s="65"/>
      <c r="W130" s="65"/>
      <c r="X130" s="138"/>
      <c r="AA130" s="70"/>
      <c r="AB130" s="70"/>
      <c r="AG130" s="89"/>
      <c r="AH130" s="89"/>
    </row>
    <row r="131" spans="1:108" s="64" customFormat="1" ht="12.75" collapsed="1">
      <c r="A131" s="86" t="s">
        <v>221</v>
      </c>
      <c r="E131" s="65"/>
      <c r="F131" s="65"/>
      <c r="H131" s="65"/>
      <c r="J131" s="65"/>
      <c r="K131" s="65"/>
      <c r="L131" s="65"/>
      <c r="R131" s="66"/>
      <c r="S131" s="67"/>
      <c r="U131" s="65"/>
      <c r="V131" s="65"/>
      <c r="W131" s="65"/>
      <c r="X131" s="138"/>
    </row>
    <row r="132" spans="1:108" s="87" customFormat="1">
      <c r="A132" s="90">
        <v>18261</v>
      </c>
      <c r="B132" s="87" t="s">
        <v>141</v>
      </c>
      <c r="C132" s="87" t="s">
        <v>222</v>
      </c>
      <c r="D132" s="87" t="s">
        <v>55</v>
      </c>
      <c r="E132" s="72"/>
      <c r="F132" s="72">
        <v>78374</v>
      </c>
      <c r="G132" s="87" t="s">
        <v>53</v>
      </c>
      <c r="H132" s="72">
        <v>10</v>
      </c>
      <c r="I132" s="87" t="s">
        <v>9</v>
      </c>
      <c r="L132" s="72"/>
      <c r="M132" s="87" t="s">
        <v>196</v>
      </c>
      <c r="N132" s="87">
        <v>54</v>
      </c>
      <c r="O132" s="87">
        <v>6</v>
      </c>
      <c r="P132" s="87">
        <v>60</v>
      </c>
      <c r="Q132" s="87" t="s">
        <v>232</v>
      </c>
      <c r="R132" s="91">
        <v>762700</v>
      </c>
      <c r="S132" s="68"/>
      <c r="T132" s="87" t="s">
        <v>271</v>
      </c>
      <c r="U132" s="65">
        <v>158</v>
      </c>
      <c r="V132" s="108" t="s">
        <v>418</v>
      </c>
      <c r="W132" s="128" t="s">
        <v>430</v>
      </c>
      <c r="X132" s="112">
        <v>48409010601</v>
      </c>
    </row>
    <row r="133" spans="1:108" s="87" customFormat="1">
      <c r="A133" s="90">
        <v>18186</v>
      </c>
      <c r="B133" s="87" t="s">
        <v>107</v>
      </c>
      <c r="C133" s="87" t="s">
        <v>108</v>
      </c>
      <c r="D133" s="87" t="s">
        <v>43</v>
      </c>
      <c r="E133" s="72"/>
      <c r="F133" s="72">
        <v>78417</v>
      </c>
      <c r="G133" s="87" t="s">
        <v>44</v>
      </c>
      <c r="H133" s="72">
        <v>10</v>
      </c>
      <c r="I133" s="87" t="s">
        <v>9</v>
      </c>
      <c r="L133" s="72"/>
      <c r="M133" s="87" t="s">
        <v>196</v>
      </c>
      <c r="N133" s="87">
        <v>73</v>
      </c>
      <c r="O133" s="87">
        <v>8</v>
      </c>
      <c r="P133" s="87">
        <v>81</v>
      </c>
      <c r="Q133" s="87" t="s">
        <v>7</v>
      </c>
      <c r="R133" s="91">
        <v>1291158</v>
      </c>
      <c r="S133" s="68"/>
      <c r="T133" s="87" t="s">
        <v>272</v>
      </c>
      <c r="U133" s="65">
        <v>158</v>
      </c>
      <c r="V133" s="108" t="s">
        <v>398</v>
      </c>
      <c r="W133" s="128" t="s">
        <v>430</v>
      </c>
      <c r="X133" s="112">
        <v>48355001802</v>
      </c>
      <c r="DD133" s="64"/>
    </row>
    <row r="134" spans="1:108" s="87" customFormat="1" ht="12.75">
      <c r="A134" s="74" t="s">
        <v>396</v>
      </c>
      <c r="B134" s="75"/>
      <c r="C134" s="76">
        <v>1481784.58</v>
      </c>
      <c r="D134" s="64"/>
      <c r="E134" s="65"/>
      <c r="F134" s="65"/>
      <c r="G134" s="64"/>
      <c r="H134" s="65"/>
      <c r="I134" s="88"/>
      <c r="J134" s="64"/>
      <c r="K134" s="64"/>
      <c r="L134" s="65"/>
      <c r="M134" s="64"/>
      <c r="N134" s="64"/>
      <c r="O134" s="64"/>
      <c r="P134" s="64"/>
      <c r="Q134" s="78" t="s">
        <v>192</v>
      </c>
      <c r="R134" s="79">
        <f>SUM(R132:R133)</f>
        <v>2053858</v>
      </c>
      <c r="S134" s="80"/>
      <c r="T134" s="81"/>
      <c r="U134" s="65"/>
      <c r="V134" s="65"/>
      <c r="W134" s="65"/>
      <c r="X134" s="138"/>
      <c r="Y134" s="65"/>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c r="BU134" s="64"/>
      <c r="BV134" s="64"/>
      <c r="BW134" s="64"/>
      <c r="BX134" s="64"/>
      <c r="BY134" s="64"/>
      <c r="BZ134" s="64"/>
      <c r="CA134" s="64"/>
      <c r="CB134" s="64"/>
      <c r="CC134" s="64"/>
      <c r="CD134" s="64"/>
      <c r="CE134" s="64"/>
      <c r="CF134" s="64"/>
      <c r="CG134" s="64"/>
      <c r="CH134" s="64"/>
      <c r="CI134" s="64"/>
      <c r="CJ134" s="64"/>
      <c r="CK134" s="64"/>
      <c r="CL134" s="64"/>
      <c r="CM134" s="64"/>
      <c r="CN134" s="64"/>
      <c r="CO134" s="64"/>
      <c r="CP134" s="64"/>
      <c r="CQ134" s="64"/>
      <c r="CR134" s="64"/>
      <c r="CS134" s="64"/>
      <c r="CT134" s="64"/>
      <c r="CU134" s="64"/>
      <c r="CV134" s="64"/>
      <c r="CW134" s="64"/>
      <c r="CX134" s="64"/>
      <c r="CY134" s="64"/>
      <c r="CZ134" s="64"/>
      <c r="DA134" s="64"/>
      <c r="DB134" s="64"/>
      <c r="DC134" s="64"/>
    </row>
    <row r="135" spans="1:108" s="64" customFormat="1" ht="4.5" customHeight="1">
      <c r="A135" s="85"/>
      <c r="E135" s="65"/>
      <c r="F135" s="65"/>
      <c r="H135" s="65"/>
      <c r="J135" s="65"/>
      <c r="K135" s="65"/>
      <c r="L135" s="65"/>
      <c r="R135" s="66"/>
      <c r="S135" s="67"/>
      <c r="U135" s="65"/>
      <c r="V135" s="65"/>
      <c r="W135" s="65"/>
      <c r="X135" s="138"/>
      <c r="Y135" s="65"/>
      <c r="AA135" s="70"/>
      <c r="AB135" s="70"/>
      <c r="AG135" s="89"/>
      <c r="AH135" s="89"/>
    </row>
    <row r="136" spans="1:108" s="64" customFormat="1" ht="12.75">
      <c r="A136" s="86" t="s">
        <v>223</v>
      </c>
      <c r="E136" s="65"/>
      <c r="F136" s="65"/>
      <c r="H136" s="65"/>
      <c r="J136" s="65"/>
      <c r="K136" s="65"/>
      <c r="L136" s="65"/>
      <c r="R136" s="66"/>
      <c r="S136" s="67"/>
      <c r="U136" s="65"/>
      <c r="V136" s="65"/>
      <c r="W136" s="65"/>
      <c r="X136" s="138"/>
      <c r="Y136" s="65"/>
    </row>
    <row r="137" spans="1:108" s="87" customFormat="1">
      <c r="A137" s="90">
        <v>18230</v>
      </c>
      <c r="B137" s="87" t="s">
        <v>123</v>
      </c>
      <c r="C137" s="87" t="s">
        <v>326</v>
      </c>
      <c r="D137" s="87" t="s">
        <v>325</v>
      </c>
      <c r="E137" s="72"/>
      <c r="F137" s="72">
        <v>78583</v>
      </c>
      <c r="G137" s="87" t="s">
        <v>8</v>
      </c>
      <c r="H137" s="72">
        <v>11</v>
      </c>
      <c r="I137" s="87" t="s">
        <v>29</v>
      </c>
      <c r="L137" s="72"/>
      <c r="M137" s="87" t="s">
        <v>196</v>
      </c>
      <c r="N137" s="87">
        <v>52</v>
      </c>
      <c r="O137" s="87">
        <v>12</v>
      </c>
      <c r="P137" s="87">
        <v>64</v>
      </c>
      <c r="Q137" s="87" t="s">
        <v>7</v>
      </c>
      <c r="R137" s="91">
        <v>770000</v>
      </c>
      <c r="S137" s="68"/>
      <c r="T137" s="87" t="s">
        <v>238</v>
      </c>
      <c r="U137" s="65">
        <v>150</v>
      </c>
      <c r="V137" s="108" t="s">
        <v>418</v>
      </c>
      <c r="W137" s="128" t="s">
        <v>430</v>
      </c>
      <c r="X137" s="112">
        <v>48061010100</v>
      </c>
      <c r="Y137" s="72"/>
      <c r="DD137" s="64"/>
    </row>
    <row r="138" spans="1:108" s="87" customFormat="1">
      <c r="A138" s="90">
        <v>18322</v>
      </c>
      <c r="B138" s="87" t="s">
        <v>324</v>
      </c>
      <c r="C138" s="87" t="s">
        <v>159</v>
      </c>
      <c r="D138" s="87" t="s">
        <v>160</v>
      </c>
      <c r="E138" s="72"/>
      <c r="F138" s="72">
        <v>78593</v>
      </c>
      <c r="G138" s="87" t="s">
        <v>8</v>
      </c>
      <c r="H138" s="72">
        <v>11</v>
      </c>
      <c r="I138" s="87" t="s">
        <v>29</v>
      </c>
      <c r="L138" s="72" t="s">
        <v>194</v>
      </c>
      <c r="M138" s="87" t="s">
        <v>196</v>
      </c>
      <c r="N138" s="87">
        <v>50</v>
      </c>
      <c r="O138" s="87">
        <v>0</v>
      </c>
      <c r="P138" s="87">
        <v>50</v>
      </c>
      <c r="Q138" s="87" t="s">
        <v>7</v>
      </c>
      <c r="R138" s="91">
        <v>679000</v>
      </c>
      <c r="S138" s="68" t="s">
        <v>194</v>
      </c>
      <c r="T138" s="87" t="s">
        <v>280</v>
      </c>
      <c r="U138" s="65">
        <v>143</v>
      </c>
      <c r="V138" s="108" t="s">
        <v>418</v>
      </c>
      <c r="W138" s="128" t="s">
        <v>430</v>
      </c>
      <c r="X138" s="112">
        <v>48061010301</v>
      </c>
      <c r="Y138" s="72"/>
    </row>
    <row r="139" spans="1:108" s="87" customFormat="1" ht="12.75">
      <c r="A139" s="74" t="s">
        <v>396</v>
      </c>
      <c r="B139" s="75"/>
      <c r="C139" s="76">
        <v>909811.04</v>
      </c>
      <c r="D139" s="64"/>
      <c r="E139" s="65"/>
      <c r="F139" s="65"/>
      <c r="G139" s="64"/>
      <c r="H139" s="65"/>
      <c r="I139" s="88"/>
      <c r="J139" s="64"/>
      <c r="K139" s="64"/>
      <c r="L139" s="65"/>
      <c r="M139" s="64"/>
      <c r="N139" s="64"/>
      <c r="O139" s="64"/>
      <c r="P139" s="64"/>
      <c r="Q139" s="78" t="s">
        <v>192</v>
      </c>
      <c r="R139" s="79">
        <f>SUM(R137:R138)</f>
        <v>1449000</v>
      </c>
      <c r="S139" s="80"/>
      <c r="T139" s="81"/>
      <c r="U139" s="65"/>
      <c r="V139" s="65"/>
      <c r="W139" s="65"/>
      <c r="X139" s="138"/>
      <c r="Y139" s="65"/>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c r="BI139" s="64"/>
      <c r="BJ139" s="64"/>
      <c r="BK139" s="64"/>
      <c r="BL139" s="64"/>
      <c r="BM139" s="64"/>
      <c r="BN139" s="64"/>
      <c r="BO139" s="64"/>
      <c r="BP139" s="64"/>
      <c r="BQ139" s="64"/>
      <c r="BR139" s="64"/>
      <c r="BS139" s="64"/>
      <c r="BT139" s="64"/>
      <c r="BU139" s="64"/>
      <c r="BV139" s="64"/>
      <c r="BW139" s="64"/>
      <c r="BX139" s="64"/>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row>
    <row r="140" spans="1:108" s="64" customFormat="1" ht="6.75" customHeight="1">
      <c r="A140" s="85"/>
      <c r="E140" s="65"/>
      <c r="F140" s="65"/>
      <c r="H140" s="65"/>
      <c r="J140" s="65"/>
      <c r="K140" s="65"/>
      <c r="L140" s="65"/>
      <c r="R140" s="66"/>
      <c r="S140" s="67"/>
      <c r="U140" s="65"/>
      <c r="V140" s="65"/>
      <c r="W140" s="65"/>
      <c r="X140" s="138"/>
      <c r="Y140" s="65"/>
      <c r="AA140" s="70"/>
      <c r="AB140" s="70"/>
      <c r="AG140" s="89"/>
      <c r="AH140" s="89"/>
    </row>
    <row r="141" spans="1:108" s="87" customFormat="1" ht="12.75">
      <c r="A141" s="86" t="s">
        <v>224</v>
      </c>
      <c r="B141" s="64"/>
      <c r="C141" s="64"/>
      <c r="D141" s="64"/>
      <c r="E141" s="65"/>
      <c r="F141" s="65"/>
      <c r="G141" s="64"/>
      <c r="H141" s="65"/>
      <c r="I141" s="64"/>
      <c r="J141" s="65"/>
      <c r="K141" s="65"/>
      <c r="L141" s="65"/>
      <c r="M141" s="64"/>
      <c r="N141" s="64"/>
      <c r="O141" s="64"/>
      <c r="P141" s="64"/>
      <c r="Q141" s="64"/>
      <c r="R141" s="66"/>
      <c r="S141" s="67"/>
      <c r="T141" s="64"/>
      <c r="U141" s="65"/>
      <c r="V141" s="65"/>
      <c r="W141" s="65"/>
      <c r="X141" s="138"/>
      <c r="Y141" s="65"/>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64"/>
      <c r="BO141" s="64"/>
      <c r="BP141" s="64"/>
      <c r="BQ141" s="64"/>
      <c r="BR141" s="64"/>
      <c r="BS141" s="64"/>
      <c r="BT141" s="64"/>
      <c r="BU141" s="64"/>
      <c r="BV141" s="64"/>
      <c r="BW141" s="64"/>
      <c r="BX141" s="64"/>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DB141" s="64"/>
      <c r="DC141" s="64"/>
    </row>
    <row r="142" spans="1:108" s="87" customFormat="1">
      <c r="A142" s="90">
        <v>18357</v>
      </c>
      <c r="B142" s="87" t="s">
        <v>169</v>
      </c>
      <c r="C142" s="87" t="s">
        <v>327</v>
      </c>
      <c r="D142" s="87" t="s">
        <v>401</v>
      </c>
      <c r="E142" s="72" t="s">
        <v>194</v>
      </c>
      <c r="F142" s="72">
        <v>78575</v>
      </c>
      <c r="G142" s="87" t="s">
        <v>8</v>
      </c>
      <c r="H142" s="72">
        <v>11</v>
      </c>
      <c r="I142" s="87" t="s">
        <v>9</v>
      </c>
      <c r="L142" s="72"/>
      <c r="M142" s="87" t="s">
        <v>196</v>
      </c>
      <c r="N142" s="87">
        <v>101</v>
      </c>
      <c r="O142" s="87">
        <v>19</v>
      </c>
      <c r="P142" s="87">
        <v>120</v>
      </c>
      <c r="Q142" s="87" t="s">
        <v>7</v>
      </c>
      <c r="R142" s="91">
        <v>1500000</v>
      </c>
      <c r="S142" s="68"/>
      <c r="T142" s="87" t="s">
        <v>275</v>
      </c>
      <c r="U142" s="65">
        <v>153</v>
      </c>
      <c r="V142" s="108" t="s">
        <v>418</v>
      </c>
      <c r="W142" s="128" t="s">
        <v>430</v>
      </c>
      <c r="X142" s="112">
        <v>48061012506</v>
      </c>
    </row>
    <row r="143" spans="1:108" s="87" customFormat="1">
      <c r="A143" s="63">
        <v>18358</v>
      </c>
      <c r="B143" s="64" t="s">
        <v>170</v>
      </c>
      <c r="C143" s="64" t="s">
        <v>225</v>
      </c>
      <c r="D143" s="64" t="s">
        <v>401</v>
      </c>
      <c r="E143" s="65" t="s">
        <v>194</v>
      </c>
      <c r="F143" s="65">
        <v>78575</v>
      </c>
      <c r="G143" s="64" t="s">
        <v>8</v>
      </c>
      <c r="H143" s="65">
        <v>11</v>
      </c>
      <c r="I143" s="64" t="s">
        <v>9</v>
      </c>
      <c r="J143" s="65"/>
      <c r="K143" s="65"/>
      <c r="L143" s="65"/>
      <c r="M143" s="64" t="s">
        <v>196</v>
      </c>
      <c r="N143" s="64">
        <v>105</v>
      </c>
      <c r="O143" s="64">
        <v>19</v>
      </c>
      <c r="P143" s="64">
        <v>124</v>
      </c>
      <c r="Q143" s="64" t="s">
        <v>232</v>
      </c>
      <c r="R143" s="66">
        <v>1500000</v>
      </c>
      <c r="S143" s="68"/>
      <c r="T143" s="64" t="s">
        <v>275</v>
      </c>
      <c r="U143" s="65">
        <v>153</v>
      </c>
      <c r="V143" s="108" t="s">
        <v>418</v>
      </c>
      <c r="W143" s="128" t="s">
        <v>430</v>
      </c>
      <c r="X143" s="98">
        <v>48061012506</v>
      </c>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c r="BI143" s="64"/>
      <c r="BJ143" s="64"/>
      <c r="BK143" s="64"/>
      <c r="BL143" s="64"/>
      <c r="BM143" s="64"/>
      <c r="BN143" s="64"/>
      <c r="BO143" s="64"/>
      <c r="BP143" s="64"/>
      <c r="BQ143" s="64"/>
      <c r="BR143" s="64"/>
      <c r="BS143" s="64"/>
      <c r="BT143" s="64"/>
      <c r="BU143" s="64"/>
      <c r="BV143" s="64"/>
      <c r="BW143" s="64"/>
      <c r="BX143" s="64"/>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row>
    <row r="144" spans="1:108" s="87" customFormat="1">
      <c r="A144" s="90">
        <v>18188</v>
      </c>
      <c r="B144" s="87" t="s">
        <v>109</v>
      </c>
      <c r="C144" s="87" t="s">
        <v>356</v>
      </c>
      <c r="D144" s="87" t="s">
        <v>361</v>
      </c>
      <c r="E144" s="72" t="s">
        <v>194</v>
      </c>
      <c r="F144" s="72">
        <v>78596</v>
      </c>
      <c r="G144" s="87" t="s">
        <v>49</v>
      </c>
      <c r="H144" s="72">
        <v>11</v>
      </c>
      <c r="I144" s="87" t="s">
        <v>9</v>
      </c>
      <c r="L144" s="72"/>
      <c r="M144" s="87" t="s">
        <v>196</v>
      </c>
      <c r="N144" s="87">
        <v>95</v>
      </c>
      <c r="O144" s="87">
        <v>19</v>
      </c>
      <c r="P144" s="87">
        <v>114</v>
      </c>
      <c r="Q144" s="87" t="s">
        <v>231</v>
      </c>
      <c r="R144" s="91">
        <v>1500000</v>
      </c>
      <c r="S144" s="68"/>
      <c r="T144" s="87" t="s">
        <v>272</v>
      </c>
      <c r="U144" s="65">
        <v>153</v>
      </c>
      <c r="V144" s="108" t="s">
        <v>398</v>
      </c>
      <c r="W144" s="128" t="s">
        <v>430</v>
      </c>
      <c r="X144" s="112">
        <v>48215022402</v>
      </c>
      <c r="DD144" s="64"/>
    </row>
    <row r="145" spans="1:108" s="87" customFormat="1">
      <c r="A145" s="90">
        <v>18208</v>
      </c>
      <c r="B145" s="87" t="s">
        <v>114</v>
      </c>
      <c r="C145" s="87" t="s">
        <v>348</v>
      </c>
      <c r="D145" s="87" t="s">
        <v>361</v>
      </c>
      <c r="E145" s="72" t="s">
        <v>194</v>
      </c>
      <c r="F145" s="72">
        <v>78596</v>
      </c>
      <c r="G145" s="87" t="s">
        <v>49</v>
      </c>
      <c r="H145" s="72">
        <v>11</v>
      </c>
      <c r="I145" s="87" t="s">
        <v>9</v>
      </c>
      <c r="L145" s="72"/>
      <c r="M145" s="87" t="s">
        <v>196</v>
      </c>
      <c r="N145" s="87">
        <v>102</v>
      </c>
      <c r="O145" s="87">
        <v>18</v>
      </c>
      <c r="P145" s="87">
        <v>120</v>
      </c>
      <c r="Q145" s="87" t="s">
        <v>232</v>
      </c>
      <c r="R145" s="91">
        <v>1315170</v>
      </c>
      <c r="S145" s="68"/>
      <c r="T145" s="87" t="s">
        <v>273</v>
      </c>
      <c r="U145" s="65">
        <v>153</v>
      </c>
      <c r="V145" s="108" t="s">
        <v>418</v>
      </c>
      <c r="W145" s="128" t="s">
        <v>430</v>
      </c>
      <c r="X145" s="112">
        <v>48215022402</v>
      </c>
      <c r="DD145" s="64"/>
    </row>
    <row r="146" spans="1:108" s="64" customFormat="1" collapsed="1">
      <c r="A146" s="90">
        <v>18293</v>
      </c>
      <c r="B146" s="87" t="s">
        <v>153</v>
      </c>
      <c r="C146" s="87" t="s">
        <v>357</v>
      </c>
      <c r="D146" s="87" t="s">
        <v>103</v>
      </c>
      <c r="E146" s="72"/>
      <c r="F146" s="72">
        <v>78572</v>
      </c>
      <c r="G146" s="87" t="s">
        <v>49</v>
      </c>
      <c r="H146" s="72">
        <v>11</v>
      </c>
      <c r="I146" s="87" t="s">
        <v>9</v>
      </c>
      <c r="J146" s="87"/>
      <c r="K146" s="87"/>
      <c r="L146" s="72"/>
      <c r="M146" s="87" t="s">
        <v>196</v>
      </c>
      <c r="N146" s="87">
        <v>100</v>
      </c>
      <c r="O146" s="87">
        <v>20</v>
      </c>
      <c r="P146" s="87">
        <v>120</v>
      </c>
      <c r="Q146" s="87" t="s">
        <v>7</v>
      </c>
      <c r="R146" s="91">
        <v>1500000</v>
      </c>
      <c r="S146" s="68"/>
      <c r="T146" s="87" t="s">
        <v>274</v>
      </c>
      <c r="U146" s="65">
        <v>153</v>
      </c>
      <c r="V146" s="108" t="s">
        <v>418</v>
      </c>
      <c r="W146" s="128" t="s">
        <v>430</v>
      </c>
      <c r="X146" s="112">
        <v>48215024205</v>
      </c>
      <c r="AA146" s="87"/>
      <c r="AB146" s="87"/>
      <c r="AC146" s="87"/>
      <c r="AD146" s="87"/>
      <c r="AE146" s="87"/>
      <c r="AF146" s="87"/>
      <c r="AG146" s="87"/>
      <c r="AH146" s="87"/>
      <c r="AI146" s="87"/>
      <c r="AJ146" s="87"/>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87"/>
      <c r="BS146" s="87"/>
      <c r="BT146" s="87"/>
      <c r="BU146" s="87"/>
      <c r="BV146" s="87"/>
      <c r="BW146" s="87"/>
      <c r="BX146" s="87"/>
      <c r="BY146" s="87"/>
      <c r="BZ146" s="87"/>
      <c r="CA146" s="87"/>
      <c r="CB146" s="87"/>
      <c r="CC146" s="87"/>
      <c r="CD146" s="87"/>
      <c r="CE146" s="87"/>
      <c r="CF146" s="87"/>
      <c r="CG146" s="87"/>
      <c r="CH146" s="87"/>
      <c r="CI146" s="87"/>
      <c r="CJ146" s="87"/>
      <c r="CK146" s="87"/>
      <c r="CL146" s="87"/>
      <c r="CM146" s="87"/>
      <c r="CN146" s="87"/>
      <c r="CO146" s="87"/>
      <c r="CP146" s="87"/>
      <c r="CQ146" s="87"/>
      <c r="CR146" s="87"/>
      <c r="CS146" s="87"/>
      <c r="CT146" s="87"/>
      <c r="CU146" s="87"/>
      <c r="CV146" s="87"/>
      <c r="CW146" s="87"/>
      <c r="CX146" s="87"/>
      <c r="CY146" s="87"/>
      <c r="CZ146" s="87"/>
      <c r="DA146" s="87"/>
      <c r="DB146" s="87"/>
      <c r="DC146" s="87"/>
      <c r="DD146" s="87"/>
    </row>
    <row r="147" spans="1:108" s="87" customFormat="1" ht="12.75">
      <c r="A147" s="74" t="s">
        <v>396</v>
      </c>
      <c r="B147" s="75"/>
      <c r="C147" s="76">
        <v>6202213.9299999997</v>
      </c>
      <c r="D147" s="64"/>
      <c r="E147" s="65"/>
      <c r="F147" s="65"/>
      <c r="G147" s="64"/>
      <c r="H147" s="65"/>
      <c r="I147" s="88"/>
      <c r="J147" s="64"/>
      <c r="K147" s="64"/>
      <c r="L147" s="65"/>
      <c r="M147" s="64"/>
      <c r="N147" s="64"/>
      <c r="O147" s="64"/>
      <c r="P147" s="64"/>
      <c r="Q147" s="78" t="s">
        <v>192</v>
      </c>
      <c r="R147" s="79">
        <f>SUM(R142:R146)</f>
        <v>7315170</v>
      </c>
      <c r="S147" s="80"/>
      <c r="T147" s="81"/>
      <c r="U147" s="65"/>
      <c r="V147" s="65"/>
      <c r="W147" s="65"/>
      <c r="X147" s="138"/>
      <c r="Y147" s="65"/>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c r="BI147" s="64"/>
      <c r="BJ147" s="64"/>
      <c r="BK147" s="64"/>
      <c r="BL147" s="64"/>
      <c r="BM147" s="64"/>
      <c r="BN147" s="64"/>
      <c r="BO147" s="64"/>
      <c r="BP147" s="64"/>
      <c r="BQ147" s="64"/>
      <c r="BR147" s="64"/>
      <c r="BS147" s="64"/>
      <c r="BT147" s="64"/>
      <c r="BU147" s="64"/>
      <c r="BV147" s="64"/>
      <c r="BW147" s="64"/>
      <c r="BX147" s="64"/>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row>
    <row r="148" spans="1:108" s="64" customFormat="1" ht="6" customHeight="1">
      <c r="A148" s="63"/>
      <c r="E148" s="65"/>
      <c r="F148" s="65"/>
      <c r="H148" s="65"/>
      <c r="J148" s="65"/>
      <c r="K148" s="65"/>
      <c r="L148" s="65"/>
      <c r="R148" s="66"/>
      <c r="S148" s="68"/>
      <c r="U148" s="65"/>
      <c r="V148" s="65"/>
      <c r="W148" s="98"/>
      <c r="X148" s="98"/>
      <c r="Y148" s="98"/>
    </row>
    <row r="149" spans="1:108" s="87" customFormat="1" ht="12.75">
      <c r="A149" s="86" t="s">
        <v>226</v>
      </c>
      <c r="B149" s="64"/>
      <c r="C149" s="64"/>
      <c r="D149" s="64"/>
      <c r="E149" s="65"/>
      <c r="F149" s="65"/>
      <c r="G149" s="64"/>
      <c r="H149" s="65"/>
      <c r="I149" s="64"/>
      <c r="J149" s="65"/>
      <c r="K149" s="65"/>
      <c r="L149" s="65"/>
      <c r="M149" s="64"/>
      <c r="N149" s="64"/>
      <c r="O149" s="64"/>
      <c r="P149" s="64"/>
      <c r="Q149" s="64"/>
      <c r="R149" s="66"/>
      <c r="S149" s="67"/>
      <c r="T149" s="64"/>
      <c r="U149" s="65"/>
      <c r="V149" s="65"/>
      <c r="W149" s="65"/>
      <c r="X149" s="138"/>
      <c r="Y149" s="65"/>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c r="BI149" s="64"/>
      <c r="BJ149" s="64"/>
      <c r="BK149" s="64"/>
      <c r="BL149" s="64"/>
      <c r="BM149" s="64"/>
      <c r="BN149" s="64"/>
      <c r="BO149" s="64"/>
      <c r="BP149" s="64"/>
      <c r="BQ149" s="64"/>
      <c r="BR149" s="64"/>
      <c r="BS149" s="64"/>
      <c r="BT149" s="64"/>
      <c r="BU149" s="64"/>
      <c r="BV149" s="64"/>
      <c r="BW149" s="64"/>
      <c r="BX149" s="64"/>
      <c r="BY149" s="64"/>
      <c r="BZ149" s="64"/>
      <c r="CA149" s="64"/>
      <c r="CB149" s="64"/>
      <c r="CC149" s="64"/>
      <c r="CD149" s="64"/>
      <c r="CE149" s="64"/>
      <c r="CF149" s="64"/>
      <c r="CG149" s="64"/>
      <c r="CH149" s="64"/>
      <c r="CI149" s="64"/>
      <c r="CJ149" s="64"/>
      <c r="CK149" s="64"/>
      <c r="CL149" s="64"/>
      <c r="CM149" s="64"/>
      <c r="CN149" s="64"/>
      <c r="CO149" s="64"/>
      <c r="CP149" s="64"/>
      <c r="CQ149" s="64"/>
      <c r="CR149" s="64"/>
      <c r="CS149" s="64"/>
      <c r="CT149" s="64"/>
      <c r="CU149" s="64"/>
      <c r="CV149" s="64"/>
      <c r="CW149" s="64"/>
      <c r="CX149" s="64"/>
      <c r="CY149" s="64"/>
      <c r="CZ149" s="64"/>
      <c r="DA149" s="64"/>
      <c r="DB149" s="64"/>
      <c r="DC149" s="64"/>
    </row>
    <row r="150" spans="1:108" s="64" customFormat="1">
      <c r="A150" s="90">
        <v>18347</v>
      </c>
      <c r="B150" s="87" t="s">
        <v>167</v>
      </c>
      <c r="C150" s="87" t="s">
        <v>168</v>
      </c>
      <c r="D150" s="87" t="s">
        <v>112</v>
      </c>
      <c r="E150" s="72"/>
      <c r="F150" s="72">
        <v>79714</v>
      </c>
      <c r="G150" s="87" t="s">
        <v>112</v>
      </c>
      <c r="H150" s="72">
        <v>12</v>
      </c>
      <c r="I150" s="87" t="s">
        <v>29</v>
      </c>
      <c r="J150" s="87"/>
      <c r="K150" s="87"/>
      <c r="L150" s="72"/>
      <c r="M150" s="87" t="s">
        <v>196</v>
      </c>
      <c r="N150" s="87">
        <v>50</v>
      </c>
      <c r="O150" s="87">
        <v>10</v>
      </c>
      <c r="P150" s="87">
        <v>60</v>
      </c>
      <c r="Q150" s="87" t="s">
        <v>7</v>
      </c>
      <c r="R150" s="91">
        <v>750000</v>
      </c>
      <c r="S150" s="68"/>
      <c r="T150" s="87" t="s">
        <v>276</v>
      </c>
      <c r="U150" s="65">
        <v>141</v>
      </c>
      <c r="V150" s="108" t="s">
        <v>398</v>
      </c>
      <c r="W150" s="128" t="s">
        <v>430</v>
      </c>
      <c r="X150" s="112">
        <v>48003950300</v>
      </c>
      <c r="Y150" s="72"/>
      <c r="AA150" s="87"/>
      <c r="AB150" s="87"/>
      <c r="AC150" s="87"/>
      <c r="AD150" s="87"/>
      <c r="AE150" s="87"/>
      <c r="AF150" s="87"/>
      <c r="AG150" s="87"/>
      <c r="AH150" s="87"/>
      <c r="AI150" s="87"/>
      <c r="AJ150" s="87"/>
      <c r="AK150" s="87"/>
      <c r="AL150" s="87"/>
      <c r="AM150" s="87"/>
      <c r="AN150" s="87"/>
      <c r="AO150" s="87"/>
      <c r="AP150" s="87"/>
      <c r="AQ150" s="87"/>
      <c r="AR150" s="87"/>
      <c r="AS150" s="87"/>
      <c r="AT150" s="87"/>
      <c r="AU150" s="87"/>
      <c r="AV150" s="87"/>
      <c r="AW150" s="87"/>
      <c r="AX150" s="87"/>
      <c r="AY150" s="87"/>
      <c r="AZ150" s="87"/>
      <c r="BA150" s="87"/>
      <c r="BB150" s="87"/>
      <c r="BC150" s="87"/>
      <c r="BD150" s="87"/>
      <c r="BE150" s="87"/>
      <c r="BF150" s="87"/>
      <c r="BG150" s="87"/>
      <c r="BH150" s="87"/>
      <c r="BI150" s="87"/>
      <c r="BJ150" s="87"/>
      <c r="BK150" s="87"/>
      <c r="BL150" s="87"/>
      <c r="BM150" s="87"/>
      <c r="BN150" s="87"/>
      <c r="BO150" s="87"/>
      <c r="BP150" s="87"/>
      <c r="BQ150" s="87"/>
      <c r="BR150" s="87"/>
      <c r="BS150" s="87"/>
      <c r="BT150" s="87"/>
      <c r="BU150" s="87"/>
      <c r="BV150" s="87"/>
      <c r="BW150" s="87"/>
      <c r="BX150" s="87"/>
      <c r="BY150" s="87"/>
      <c r="BZ150" s="87"/>
      <c r="CA150" s="87"/>
      <c r="CB150" s="87"/>
      <c r="CC150" s="87"/>
      <c r="CD150" s="87"/>
      <c r="CE150" s="87"/>
      <c r="CF150" s="87"/>
      <c r="CG150" s="87"/>
      <c r="CH150" s="87"/>
      <c r="CI150" s="87"/>
      <c r="CJ150" s="87"/>
      <c r="CK150" s="87"/>
      <c r="CL150" s="87"/>
      <c r="CM150" s="87"/>
      <c r="CN150" s="87"/>
      <c r="CO150" s="87"/>
      <c r="CP150" s="87"/>
      <c r="CQ150" s="87"/>
      <c r="CR150" s="87"/>
      <c r="CS150" s="87"/>
      <c r="CT150" s="87"/>
      <c r="CU150" s="87"/>
      <c r="CV150" s="87"/>
      <c r="CW150" s="87"/>
      <c r="CX150" s="87"/>
      <c r="CY150" s="87"/>
      <c r="CZ150" s="87"/>
      <c r="DA150" s="87"/>
      <c r="DB150" s="87"/>
      <c r="DC150" s="87"/>
      <c r="DD150" s="87"/>
    </row>
    <row r="151" spans="1:108" s="64" customFormat="1" ht="12.75">
      <c r="A151" s="74" t="s">
        <v>396</v>
      </c>
      <c r="B151" s="75"/>
      <c r="C151" s="76">
        <v>500000</v>
      </c>
      <c r="E151" s="65"/>
      <c r="F151" s="65"/>
      <c r="H151" s="65"/>
      <c r="I151" s="88"/>
      <c r="L151" s="65"/>
      <c r="Q151" s="78" t="s">
        <v>192</v>
      </c>
      <c r="R151" s="79">
        <f>SUM(R150:R150)</f>
        <v>750000</v>
      </c>
      <c r="S151" s="80"/>
      <c r="T151" s="81"/>
      <c r="U151" s="65"/>
      <c r="V151" s="65"/>
      <c r="W151" s="65"/>
      <c r="X151" s="138"/>
      <c r="Y151" s="65"/>
    </row>
    <row r="152" spans="1:108" s="64" customFormat="1" ht="4.5" customHeight="1">
      <c r="A152" s="85"/>
      <c r="E152" s="65"/>
      <c r="F152" s="65"/>
      <c r="H152" s="65"/>
      <c r="J152" s="65"/>
      <c r="K152" s="65"/>
      <c r="L152" s="65"/>
      <c r="R152" s="66"/>
      <c r="S152" s="67"/>
      <c r="U152" s="65"/>
      <c r="V152" s="65"/>
      <c r="W152" s="65"/>
      <c r="X152" s="138"/>
      <c r="Y152" s="65"/>
      <c r="AA152" s="70"/>
      <c r="AB152" s="70"/>
      <c r="AG152" s="89"/>
      <c r="AH152" s="89"/>
    </row>
    <row r="153" spans="1:108" s="87" customFormat="1" ht="12.75">
      <c r="A153" s="86" t="s">
        <v>227</v>
      </c>
      <c r="B153" s="64"/>
      <c r="C153" s="64"/>
      <c r="D153" s="64"/>
      <c r="E153" s="65"/>
      <c r="F153" s="65"/>
      <c r="G153" s="64"/>
      <c r="H153" s="65"/>
      <c r="I153" s="64"/>
      <c r="J153" s="65"/>
      <c r="K153" s="65"/>
      <c r="L153" s="65"/>
      <c r="M153" s="64"/>
      <c r="N153" s="64"/>
      <c r="O153" s="64"/>
      <c r="P153" s="64"/>
      <c r="Q153" s="64"/>
      <c r="R153" s="66"/>
      <c r="S153" s="67"/>
      <c r="T153" s="64"/>
      <c r="U153" s="65"/>
      <c r="V153" s="65"/>
      <c r="W153" s="65"/>
      <c r="X153" s="138"/>
      <c r="Y153" s="65"/>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c r="BI153" s="64"/>
      <c r="BJ153" s="64"/>
      <c r="BK153" s="64"/>
      <c r="BL153" s="64"/>
      <c r="BM153" s="64"/>
      <c r="BN153" s="64"/>
      <c r="BO153" s="64"/>
      <c r="BP153" s="64"/>
      <c r="BQ153" s="64"/>
      <c r="BR153" s="64"/>
      <c r="BS153" s="64"/>
      <c r="BT153" s="64"/>
      <c r="BU153" s="64"/>
      <c r="BV153" s="64"/>
      <c r="BW153" s="64"/>
      <c r="BX153" s="64"/>
      <c r="BY153" s="64"/>
      <c r="BZ153" s="64"/>
      <c r="CA153" s="64"/>
      <c r="CB153" s="64"/>
      <c r="CC153" s="64"/>
      <c r="CD153" s="64"/>
      <c r="CE153" s="64"/>
      <c r="CF153" s="64"/>
      <c r="CG153" s="64"/>
      <c r="CH153" s="64"/>
      <c r="CI153" s="64"/>
      <c r="CJ153" s="64"/>
      <c r="CK153" s="64"/>
      <c r="CL153" s="64"/>
      <c r="CM153" s="64"/>
      <c r="CN153" s="64"/>
      <c r="CO153" s="64"/>
      <c r="CP153" s="64"/>
      <c r="CQ153" s="64"/>
      <c r="CR153" s="64"/>
      <c r="CS153" s="64"/>
      <c r="CT153" s="64"/>
      <c r="CU153" s="64"/>
      <c r="CV153" s="64"/>
      <c r="CW153" s="64"/>
      <c r="CX153" s="64"/>
      <c r="CY153" s="64"/>
      <c r="CZ153" s="64"/>
      <c r="DA153" s="64"/>
      <c r="DB153" s="64"/>
      <c r="DC153" s="64"/>
    </row>
    <row r="154" spans="1:108" s="87" customFormat="1">
      <c r="A154" s="90">
        <v>18222</v>
      </c>
      <c r="B154" s="87" t="s">
        <v>119</v>
      </c>
      <c r="C154" s="87" t="s">
        <v>120</v>
      </c>
      <c r="D154" s="87" t="s">
        <v>41</v>
      </c>
      <c r="E154" s="72"/>
      <c r="F154" s="72">
        <v>76904</v>
      </c>
      <c r="G154" s="87" t="s">
        <v>42</v>
      </c>
      <c r="H154" s="72">
        <v>12</v>
      </c>
      <c r="I154" s="87" t="s">
        <v>9</v>
      </c>
      <c r="L154" s="72"/>
      <c r="M154" s="87" t="s">
        <v>196</v>
      </c>
      <c r="N154" s="87">
        <v>48</v>
      </c>
      <c r="O154" s="87">
        <v>12</v>
      </c>
      <c r="P154" s="87">
        <v>60</v>
      </c>
      <c r="Q154" s="87" t="s">
        <v>7</v>
      </c>
      <c r="R154" s="91">
        <v>778700</v>
      </c>
      <c r="S154" s="68"/>
      <c r="T154" s="87" t="s">
        <v>241</v>
      </c>
      <c r="U154" s="65">
        <v>145</v>
      </c>
      <c r="V154" s="108" t="s">
        <v>418</v>
      </c>
      <c r="W154" s="128" t="s">
        <v>430</v>
      </c>
      <c r="X154" s="112">
        <v>48451000801</v>
      </c>
      <c r="Y154" s="72"/>
      <c r="DD154" s="64"/>
    </row>
    <row r="155" spans="1:108" s="132" customFormat="1" ht="12.75">
      <c r="A155" s="63">
        <v>18710</v>
      </c>
      <c r="B155" s="132" t="s">
        <v>443</v>
      </c>
      <c r="C155" s="132" t="s">
        <v>444</v>
      </c>
      <c r="D155" s="132" t="s">
        <v>445</v>
      </c>
      <c r="F155" s="136">
        <v>79703</v>
      </c>
      <c r="G155" s="132" t="s">
        <v>445</v>
      </c>
      <c r="H155" s="136">
        <v>12</v>
      </c>
      <c r="I155" s="136" t="s">
        <v>9</v>
      </c>
      <c r="J155" s="136"/>
      <c r="K155" s="136"/>
      <c r="L155" s="136" t="s">
        <v>194</v>
      </c>
      <c r="M155" s="132" t="s">
        <v>196</v>
      </c>
      <c r="N155" s="144">
        <v>83</v>
      </c>
      <c r="O155" s="144">
        <v>21</v>
      </c>
      <c r="P155" s="144">
        <v>104</v>
      </c>
      <c r="Q155" s="132" t="s">
        <v>7</v>
      </c>
      <c r="R155" s="143">
        <v>853071</v>
      </c>
      <c r="S155" s="133"/>
      <c r="T155" s="132" t="s">
        <v>442</v>
      </c>
      <c r="U155" s="132" t="s">
        <v>452</v>
      </c>
      <c r="W155" s="136"/>
      <c r="X155" s="136">
        <v>48329001300</v>
      </c>
      <c r="Y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row>
    <row r="156" spans="1:108" s="64" customFormat="1" ht="12.75" collapsed="1">
      <c r="A156" s="74" t="s">
        <v>396</v>
      </c>
      <c r="B156" s="75"/>
      <c r="C156" s="76">
        <f>967308.24+853071</f>
        <v>1820379.24</v>
      </c>
      <c r="E156" s="65"/>
      <c r="H156" s="65"/>
      <c r="I156" s="88"/>
      <c r="L156" s="65"/>
      <c r="Q156" s="78" t="s">
        <v>192</v>
      </c>
      <c r="R156" s="79">
        <f>SUM(R154:R155)</f>
        <v>1631771</v>
      </c>
      <c r="S156" s="80"/>
      <c r="T156" s="81"/>
      <c r="U156" s="65"/>
      <c r="V156" s="65"/>
      <c r="W156" s="65"/>
      <c r="X156" s="138"/>
      <c r="Y156" s="65"/>
    </row>
    <row r="157" spans="1:108" s="87" customFormat="1" ht="6.75" customHeight="1">
      <c r="A157" s="90"/>
      <c r="E157" s="72"/>
      <c r="F157" s="72"/>
      <c r="H157" s="72"/>
      <c r="L157" s="72"/>
      <c r="R157" s="91"/>
      <c r="S157" s="68"/>
      <c r="U157" s="65"/>
      <c r="V157" s="65"/>
      <c r="W157" s="72"/>
      <c r="X157" s="112"/>
      <c r="Y157" s="72"/>
      <c r="DD157" s="64"/>
    </row>
    <row r="158" spans="1:108" s="64" customFormat="1" ht="12.75">
      <c r="A158" s="86" t="s">
        <v>228</v>
      </c>
      <c r="E158" s="65"/>
      <c r="F158" s="65"/>
      <c r="H158" s="65"/>
      <c r="J158" s="65"/>
      <c r="K158" s="65"/>
      <c r="L158" s="65"/>
      <c r="R158" s="66"/>
      <c r="S158" s="67"/>
      <c r="U158" s="65"/>
      <c r="V158" s="65"/>
      <c r="W158" s="65"/>
      <c r="X158" s="138"/>
      <c r="Y158" s="65"/>
    </row>
    <row r="159" spans="1:108" s="87" customFormat="1">
      <c r="A159" s="90">
        <v>18130</v>
      </c>
      <c r="B159" s="87" t="s">
        <v>94</v>
      </c>
      <c r="C159" s="87" t="s">
        <v>230</v>
      </c>
      <c r="D159" s="87" t="s">
        <v>95</v>
      </c>
      <c r="E159" s="72" t="s">
        <v>194</v>
      </c>
      <c r="F159" s="72">
        <v>79830</v>
      </c>
      <c r="G159" s="87" t="s">
        <v>96</v>
      </c>
      <c r="H159" s="72">
        <v>13</v>
      </c>
      <c r="I159" s="87" t="s">
        <v>29</v>
      </c>
      <c r="L159" s="72"/>
      <c r="M159" s="87" t="s">
        <v>196</v>
      </c>
      <c r="N159" s="87">
        <v>49</v>
      </c>
      <c r="O159" s="87">
        <v>0</v>
      </c>
      <c r="P159" s="87">
        <v>49</v>
      </c>
      <c r="Q159" s="87" t="s">
        <v>7</v>
      </c>
      <c r="R159" s="91">
        <v>701300</v>
      </c>
      <c r="S159" s="68"/>
      <c r="T159" s="87" t="s">
        <v>277</v>
      </c>
      <c r="U159" s="65">
        <v>127.5</v>
      </c>
      <c r="V159" s="108" t="s">
        <v>418</v>
      </c>
      <c r="W159" s="128" t="s">
        <v>430</v>
      </c>
      <c r="X159" s="112">
        <v>48043950400</v>
      </c>
      <c r="Y159" s="72"/>
    </row>
    <row r="160" spans="1:108" s="64" customFormat="1" ht="12.75">
      <c r="A160" s="74" t="s">
        <v>396</v>
      </c>
      <c r="B160" s="75"/>
      <c r="C160" s="76">
        <v>500000</v>
      </c>
      <c r="E160" s="65"/>
      <c r="F160" s="65"/>
      <c r="H160" s="65"/>
      <c r="I160" s="88"/>
      <c r="L160" s="65"/>
      <c r="Q160" s="78" t="s">
        <v>192</v>
      </c>
      <c r="R160" s="79">
        <f>SUM(R159)</f>
        <v>701300</v>
      </c>
      <c r="S160" s="80"/>
      <c r="T160" s="81" t="s">
        <v>278</v>
      </c>
      <c r="U160" s="65"/>
      <c r="V160" s="65"/>
      <c r="W160" s="65"/>
      <c r="X160" s="138"/>
      <c r="Y160" s="65"/>
    </row>
    <row r="161" spans="1:108" s="87" customFormat="1" ht="6.75" customHeight="1">
      <c r="A161" s="90"/>
      <c r="E161" s="72"/>
      <c r="F161" s="72"/>
      <c r="H161" s="72"/>
      <c r="L161" s="72"/>
      <c r="R161" s="91"/>
      <c r="S161" s="68"/>
      <c r="U161" s="65"/>
      <c r="V161" s="65"/>
      <c r="W161" s="72"/>
      <c r="X161" s="112"/>
      <c r="Y161" s="72"/>
    </row>
    <row r="162" spans="1:108" s="64" customFormat="1" ht="12.75" collapsed="1">
      <c r="A162" s="86" t="s">
        <v>229</v>
      </c>
      <c r="E162" s="65"/>
      <c r="F162" s="65"/>
      <c r="H162" s="65"/>
      <c r="J162" s="65"/>
      <c r="K162" s="65"/>
      <c r="L162" s="65"/>
      <c r="R162" s="66"/>
      <c r="S162" s="67"/>
      <c r="U162" s="65"/>
      <c r="V162" s="65"/>
      <c r="W162" s="65"/>
      <c r="X162" s="138"/>
      <c r="Y162" s="65"/>
    </row>
    <row r="163" spans="1:108" s="87" customFormat="1">
      <c r="A163" s="90">
        <v>18127</v>
      </c>
      <c r="B163" s="87" t="s">
        <v>93</v>
      </c>
      <c r="C163" s="87" t="s">
        <v>332</v>
      </c>
      <c r="D163" s="87" t="s">
        <v>24</v>
      </c>
      <c r="E163" s="72"/>
      <c r="F163" s="72">
        <v>79924</v>
      </c>
      <c r="G163" s="87" t="s">
        <v>331</v>
      </c>
      <c r="H163" s="72">
        <v>13</v>
      </c>
      <c r="I163" s="87" t="s">
        <v>9</v>
      </c>
      <c r="L163" s="72"/>
      <c r="M163" s="87" t="s">
        <v>196</v>
      </c>
      <c r="N163" s="87">
        <v>87</v>
      </c>
      <c r="O163" s="87">
        <v>8</v>
      </c>
      <c r="P163" s="87">
        <v>95</v>
      </c>
      <c r="Q163" s="87" t="s">
        <v>232</v>
      </c>
      <c r="R163" s="91">
        <v>1149600</v>
      </c>
      <c r="S163" s="68"/>
      <c r="T163" s="87" t="s">
        <v>277</v>
      </c>
      <c r="U163" s="65">
        <v>141</v>
      </c>
      <c r="V163" s="108" t="s">
        <v>418</v>
      </c>
      <c r="W163" s="128" t="s">
        <v>430</v>
      </c>
      <c r="X163" s="112">
        <v>48141000206</v>
      </c>
      <c r="Y163" s="72"/>
    </row>
    <row r="164" spans="1:108" s="87" customFormat="1">
      <c r="A164" s="90">
        <v>18707</v>
      </c>
      <c r="B164" s="87" t="s">
        <v>233</v>
      </c>
      <c r="C164" s="87" t="s">
        <v>234</v>
      </c>
      <c r="D164" s="87" t="s">
        <v>25</v>
      </c>
      <c r="E164" s="72"/>
      <c r="F164" s="72">
        <v>79927</v>
      </c>
      <c r="G164" s="87" t="s">
        <v>24</v>
      </c>
      <c r="H164" s="72">
        <v>13</v>
      </c>
      <c r="I164" s="87" t="s">
        <v>9</v>
      </c>
      <c r="L164" s="72"/>
      <c r="M164" s="87" t="s">
        <v>196</v>
      </c>
      <c r="N164" s="87">
        <v>104</v>
      </c>
      <c r="O164" s="87">
        <v>0</v>
      </c>
      <c r="P164" s="87">
        <v>104</v>
      </c>
      <c r="Q164" s="87" t="s">
        <v>7</v>
      </c>
      <c r="R164" s="91">
        <v>1163300</v>
      </c>
      <c r="S164" s="68"/>
      <c r="T164" s="87" t="s">
        <v>329</v>
      </c>
      <c r="U164" s="65">
        <v>128</v>
      </c>
      <c r="V164" s="108" t="s">
        <v>418</v>
      </c>
      <c r="W164" s="128" t="s">
        <v>430</v>
      </c>
      <c r="X164" s="112">
        <v>48141004002</v>
      </c>
      <c r="Y164" s="72"/>
      <c r="DD164" s="64"/>
    </row>
    <row r="165" spans="1:108" s="64" customFormat="1">
      <c r="A165" s="90">
        <v>18012</v>
      </c>
      <c r="B165" s="87" t="s">
        <v>330</v>
      </c>
      <c r="C165" s="87" t="s">
        <v>358</v>
      </c>
      <c r="D165" s="87" t="s">
        <v>25</v>
      </c>
      <c r="E165" s="72"/>
      <c r="F165" s="72">
        <v>79927</v>
      </c>
      <c r="G165" s="87" t="s">
        <v>24</v>
      </c>
      <c r="H165" s="72">
        <v>13</v>
      </c>
      <c r="I165" s="87" t="s">
        <v>9</v>
      </c>
      <c r="J165" s="87"/>
      <c r="K165" s="87"/>
      <c r="L165" s="72"/>
      <c r="M165" s="87" t="s">
        <v>196</v>
      </c>
      <c r="N165" s="87">
        <v>96</v>
      </c>
      <c r="O165" s="87">
        <v>0</v>
      </c>
      <c r="P165" s="87">
        <v>96</v>
      </c>
      <c r="Q165" s="87" t="s">
        <v>7</v>
      </c>
      <c r="R165" s="91">
        <v>1163300</v>
      </c>
      <c r="S165" s="68"/>
      <c r="T165" s="87" t="s">
        <v>329</v>
      </c>
      <c r="U165" s="65">
        <v>127</v>
      </c>
      <c r="V165" s="108" t="s">
        <v>418</v>
      </c>
      <c r="W165" s="128" t="s">
        <v>430</v>
      </c>
      <c r="X165" s="112">
        <v>48141004002</v>
      </c>
      <c r="Y165" s="72"/>
      <c r="AA165" s="87"/>
      <c r="AB165" s="87"/>
      <c r="AC165" s="87"/>
      <c r="AD165" s="87"/>
      <c r="AE165" s="87"/>
      <c r="AF165" s="87"/>
      <c r="AG165" s="87"/>
      <c r="AH165" s="87"/>
      <c r="AI165" s="87"/>
      <c r="AJ165" s="87"/>
      <c r="AK165" s="87"/>
      <c r="AL165" s="87"/>
      <c r="AM165" s="87"/>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87"/>
      <c r="BY165" s="87"/>
      <c r="BZ165" s="87"/>
      <c r="CA165" s="87"/>
      <c r="CB165" s="87"/>
      <c r="CC165" s="87"/>
      <c r="CD165" s="87"/>
      <c r="CE165" s="87"/>
      <c r="CF165" s="87"/>
      <c r="CG165" s="87"/>
      <c r="CH165" s="87"/>
      <c r="CI165" s="87"/>
      <c r="CJ165" s="87"/>
      <c r="CK165" s="87"/>
      <c r="CL165" s="87"/>
      <c r="CM165" s="87"/>
      <c r="CN165" s="87"/>
      <c r="CO165" s="87"/>
      <c r="CP165" s="87"/>
      <c r="CQ165" s="87"/>
      <c r="CR165" s="87"/>
      <c r="CS165" s="87"/>
      <c r="CT165" s="87"/>
      <c r="CU165" s="87"/>
      <c r="CV165" s="87"/>
      <c r="CW165" s="87"/>
      <c r="CX165" s="87"/>
      <c r="CY165" s="87"/>
      <c r="CZ165" s="87"/>
      <c r="DA165" s="87"/>
      <c r="DB165" s="87"/>
      <c r="DC165" s="87"/>
    </row>
    <row r="166" spans="1:108" s="64" customFormat="1" ht="12.75">
      <c r="A166" s="74" t="s">
        <v>396</v>
      </c>
      <c r="B166" s="75"/>
      <c r="C166" s="76">
        <v>2683622.92</v>
      </c>
      <c r="E166" s="65"/>
      <c r="F166" s="65"/>
      <c r="H166" s="65"/>
      <c r="I166" s="88"/>
      <c r="L166" s="65"/>
      <c r="Q166" s="78" t="s">
        <v>192</v>
      </c>
      <c r="R166" s="79">
        <f>SUM(R163:R165)</f>
        <v>3476200</v>
      </c>
      <c r="S166" s="80"/>
      <c r="T166" s="81"/>
      <c r="U166" s="65"/>
      <c r="V166" s="65"/>
      <c r="W166" s="65"/>
      <c r="X166" s="138"/>
      <c r="Y166" s="65"/>
      <c r="AG166" s="89"/>
      <c r="AH166" s="89"/>
    </row>
    <row r="167" spans="1:108" ht="9" customHeight="1">
      <c r="A167" s="102"/>
      <c r="B167" s="103"/>
      <c r="C167" s="103"/>
      <c r="D167" s="103"/>
      <c r="E167" s="104"/>
      <c r="F167" s="104"/>
      <c r="G167" s="103"/>
      <c r="H167" s="104"/>
      <c r="I167" s="103"/>
      <c r="J167" s="104"/>
      <c r="K167" s="104"/>
      <c r="L167" s="104"/>
      <c r="M167" s="103"/>
      <c r="N167" s="103"/>
      <c r="O167" s="103"/>
      <c r="P167" s="103"/>
      <c r="Q167" s="103"/>
      <c r="R167" s="105"/>
      <c r="S167" s="106"/>
      <c r="T167" s="103"/>
      <c r="U167" s="104"/>
      <c r="V167" s="104"/>
      <c r="W167" s="104"/>
      <c r="X167" s="104"/>
      <c r="Z167" s="35"/>
    </row>
    <row r="168" spans="1:108">
      <c r="A168" s="86" t="s">
        <v>431</v>
      </c>
      <c r="C168" s="135">
        <f>SUMIF(W12:W166,"Awarded",R12:R166)+R104+R58+R155</f>
        <v>79136547</v>
      </c>
      <c r="Z168" s="35"/>
    </row>
    <row r="169" spans="1:108">
      <c r="A169" s="97" t="s">
        <v>281</v>
      </c>
      <c r="B169" s="97"/>
      <c r="C169" s="97">
        <f>COUNTIF(A6:A167,"&gt;1")</f>
        <v>75</v>
      </c>
    </row>
    <row r="170" spans="1:108">
      <c r="A170" s="86" t="s">
        <v>382</v>
      </c>
      <c r="C170" s="99">
        <f>SUMIF(A27:A166,"Estimated Allocation Amount",C27:C166)+C21</f>
        <v>79199807.159999982</v>
      </c>
      <c r="E170" s="35"/>
      <c r="F170" s="35"/>
      <c r="J170" s="154"/>
      <c r="K170" s="154"/>
      <c r="L170" s="154"/>
      <c r="M170" s="154"/>
      <c r="R170" s="100"/>
      <c r="Z170" s="35"/>
    </row>
    <row r="171" spans="1:108" ht="15.75" thickBot="1">
      <c r="A171" s="142" t="s">
        <v>433</v>
      </c>
      <c r="B171" s="142"/>
      <c r="C171" s="131">
        <f>C170-C168</f>
        <v>63260.159999981523</v>
      </c>
      <c r="E171" s="140"/>
      <c r="F171" s="140"/>
      <c r="H171" s="140"/>
      <c r="J171" s="140"/>
      <c r="K171" s="140"/>
      <c r="L171" s="140"/>
      <c r="U171" s="140"/>
      <c r="V171" s="140"/>
      <c r="W171" s="140"/>
      <c r="X171" s="140"/>
      <c r="Y171" s="140"/>
      <c r="Z171" s="35"/>
    </row>
    <row r="172" spans="1:108" ht="15.75" thickBot="1">
      <c r="A172" s="150" t="s">
        <v>446</v>
      </c>
      <c r="B172" s="151"/>
      <c r="C172" s="151"/>
      <c r="D172" s="151"/>
      <c r="E172" s="151"/>
      <c r="F172" s="151"/>
      <c r="G172" s="151"/>
      <c r="H172" s="151"/>
      <c r="I172" s="151"/>
      <c r="J172" s="152"/>
      <c r="Z172" s="35"/>
    </row>
    <row r="173" spans="1:108">
      <c r="A173" s="35"/>
      <c r="E173" s="35"/>
      <c r="F173" s="35"/>
      <c r="H173" s="35"/>
      <c r="J173" s="35"/>
    </row>
  </sheetData>
  <sheetProtection formatCells="0" formatColumns="0" formatRows="0" insertColumns="0" insertRows="0" insertHyperlinks="0" deleteColumns="0" deleteRows="0" sort="0" autoFilter="0" pivotTables="0"/>
  <sortState ref="A226:DN230">
    <sortCondition descending="1" ref="U226:U230"/>
  </sortState>
  <mergeCells count="4">
    <mergeCell ref="A172:J172"/>
    <mergeCell ref="A8:G8"/>
    <mergeCell ref="A6:G7"/>
    <mergeCell ref="J170:M170"/>
  </mergeCells>
  <pageMargins left="0.25" right="0.2" top="0.25" bottom="0.2" header="0.3" footer="0.3"/>
  <pageSetup paperSize="5" scale="90" fitToHeight="6" orientation="landscape" r:id="rId1"/>
  <rowBreaks count="4" manualBreakCount="4">
    <brk id="36" max="16383" man="1"/>
    <brk id="77" max="23" man="1"/>
    <brk id="118" max="16383" man="1"/>
    <brk id="161" max="16383" man="1"/>
  </rowBreaks>
  <drawing r:id="rId2"/>
</worksheet>
</file>

<file path=xl/worksheets/sheet2.xml><?xml version="1.0" encoding="utf-8"?>
<worksheet xmlns="http://schemas.openxmlformats.org/spreadsheetml/2006/main" xmlns:r="http://schemas.openxmlformats.org/officeDocument/2006/relationships">
  <dimension ref="A1:K90"/>
  <sheetViews>
    <sheetView view="pageBreakPreview" zoomScale="120" zoomScaleNormal="100" zoomScaleSheetLayoutView="120" workbookViewId="0">
      <pane ySplit="4" topLeftCell="A5" activePane="bottomLeft" state="frozen"/>
      <selection pane="bottomLeft" activeCell="A3" sqref="A3"/>
    </sheetView>
  </sheetViews>
  <sheetFormatPr defaultRowHeight="12.75"/>
  <cols>
    <col min="1" max="1" width="6.5703125" style="20" customWidth="1"/>
    <col min="2" max="3" width="9.140625" style="1"/>
    <col min="4" max="4" width="5.28515625" style="1" customWidth="1"/>
    <col min="5" max="5" width="9.140625" style="1"/>
    <col min="6" max="6" width="8" style="1" customWidth="1"/>
    <col min="7" max="7" width="5.7109375" style="1" customWidth="1"/>
    <col min="8" max="8" width="7.85546875" style="1" customWidth="1"/>
    <col min="9" max="9" width="9.140625" style="1"/>
    <col min="10" max="10" width="20" style="1" customWidth="1"/>
    <col min="11" max="16384" width="9.140625" style="1"/>
  </cols>
  <sheetData>
    <row r="1" spans="1:10">
      <c r="A1" s="159" t="s">
        <v>362</v>
      </c>
      <c r="B1" s="159"/>
      <c r="C1" s="159"/>
      <c r="D1" s="159"/>
      <c r="E1" s="159"/>
      <c r="F1" s="159"/>
      <c r="G1" s="159"/>
      <c r="H1" s="159"/>
      <c r="I1" s="159"/>
      <c r="J1" s="159"/>
    </row>
    <row r="2" spans="1:10" ht="27" customHeight="1">
      <c r="A2" s="160" t="s">
        <v>395</v>
      </c>
      <c r="B2" s="160"/>
      <c r="C2" s="160"/>
      <c r="D2" s="160"/>
      <c r="E2" s="160"/>
      <c r="F2" s="160"/>
      <c r="G2" s="160"/>
      <c r="H2" s="160"/>
      <c r="I2" s="160"/>
      <c r="J2" s="160"/>
    </row>
    <row r="3" spans="1:10" ht="57" customHeight="1" thickBot="1">
      <c r="A3" s="117" t="s">
        <v>364</v>
      </c>
      <c r="B3" s="161" t="s">
        <v>2</v>
      </c>
      <c r="C3" s="161"/>
      <c r="D3" s="118" t="s">
        <v>365</v>
      </c>
      <c r="E3" s="118" t="s">
        <v>366</v>
      </c>
      <c r="F3" s="117" t="s">
        <v>367</v>
      </c>
      <c r="G3" s="118" t="s">
        <v>368</v>
      </c>
      <c r="H3" s="118" t="s">
        <v>369</v>
      </c>
      <c r="I3" s="162" t="s">
        <v>370</v>
      </c>
      <c r="J3" s="162"/>
    </row>
    <row r="4" spans="1:10" ht="13.5" customHeight="1">
      <c r="A4" s="115"/>
      <c r="B4" s="156" t="s">
        <v>54</v>
      </c>
      <c r="C4" s="156"/>
      <c r="D4" s="156"/>
      <c r="E4" s="156"/>
      <c r="F4" s="156"/>
      <c r="G4" s="156"/>
      <c r="H4" s="156"/>
      <c r="I4" s="156"/>
      <c r="J4" s="156"/>
    </row>
    <row r="5" spans="1:10" ht="12" customHeight="1">
      <c r="A5" s="8">
        <v>18039</v>
      </c>
      <c r="B5" s="9" t="s">
        <v>51</v>
      </c>
      <c r="D5" s="114">
        <v>0</v>
      </c>
      <c r="E5" s="114">
        <v>7</v>
      </c>
      <c r="F5" s="26">
        <v>3.0416471689283998E-2</v>
      </c>
      <c r="G5" s="114">
        <v>24</v>
      </c>
      <c r="H5" s="17"/>
      <c r="I5" s="157" t="s">
        <v>372</v>
      </c>
      <c r="J5" s="157"/>
    </row>
    <row r="6" spans="1:10">
      <c r="A6" s="8">
        <v>18013</v>
      </c>
      <c r="B6" s="9" t="s">
        <v>287</v>
      </c>
      <c r="D6" s="114">
        <v>0</v>
      </c>
      <c r="E6" s="114">
        <v>7</v>
      </c>
      <c r="F6" s="26">
        <v>3.7906380682584701E-2</v>
      </c>
      <c r="G6" s="114">
        <v>9.6</v>
      </c>
      <c r="H6" s="17"/>
    </row>
    <row r="7" spans="1:10" ht="13.5" customHeight="1">
      <c r="A7" s="115" t="s">
        <v>4</v>
      </c>
      <c r="B7" s="156" t="s">
        <v>363</v>
      </c>
      <c r="C7" s="156"/>
      <c r="D7" s="156"/>
      <c r="E7" s="156"/>
      <c r="F7" s="156"/>
      <c r="G7" s="156"/>
      <c r="H7" s="156"/>
      <c r="I7" s="156"/>
      <c r="J7" s="156"/>
    </row>
    <row r="8" spans="1:10">
      <c r="A8" s="8">
        <v>18259</v>
      </c>
      <c r="B8" s="9" t="s">
        <v>135</v>
      </c>
      <c r="C8" s="9"/>
      <c r="D8" s="30">
        <v>0</v>
      </c>
      <c r="E8" s="30">
        <v>7</v>
      </c>
      <c r="F8" s="30">
        <v>0</v>
      </c>
      <c r="G8" s="30">
        <v>8.5</v>
      </c>
      <c r="H8" s="17"/>
      <c r="I8" s="157" t="s">
        <v>371</v>
      </c>
      <c r="J8" s="157"/>
    </row>
    <row r="9" spans="1:10" ht="12.75" customHeight="1">
      <c r="A9" s="8">
        <v>18036</v>
      </c>
      <c r="B9" s="9" t="s">
        <v>48</v>
      </c>
      <c r="C9" s="9"/>
      <c r="D9" s="30">
        <v>0</v>
      </c>
      <c r="E9" s="30">
        <v>7</v>
      </c>
      <c r="F9" s="30">
        <v>0</v>
      </c>
      <c r="G9" s="30">
        <v>18.100000000000001</v>
      </c>
      <c r="H9" s="17"/>
      <c r="I9" s="157" t="s">
        <v>383</v>
      </c>
      <c r="J9" s="157"/>
    </row>
    <row r="10" spans="1:10">
      <c r="A10" s="8">
        <v>18372</v>
      </c>
      <c r="B10" s="9" t="s">
        <v>180</v>
      </c>
      <c r="C10" s="9"/>
      <c r="D10" s="30">
        <v>0</v>
      </c>
      <c r="E10" s="30">
        <v>0</v>
      </c>
      <c r="F10" s="30">
        <v>3.8E-3</v>
      </c>
      <c r="G10" s="30">
        <v>7.6</v>
      </c>
      <c r="H10" s="17"/>
    </row>
    <row r="11" spans="1:10" ht="13.5" customHeight="1">
      <c r="A11" s="115" t="s">
        <v>4</v>
      </c>
      <c r="B11" s="156" t="s">
        <v>373</v>
      </c>
      <c r="C11" s="156"/>
      <c r="D11" s="156"/>
      <c r="E11" s="156"/>
      <c r="F11" s="156"/>
      <c r="G11" s="156"/>
      <c r="H11" s="156"/>
      <c r="I11" s="156"/>
      <c r="J11" s="156"/>
    </row>
    <row r="12" spans="1:10" s="16" customFormat="1">
      <c r="A12" s="119">
        <v>18361</v>
      </c>
      <c r="B12" s="120" t="s">
        <v>171</v>
      </c>
      <c r="C12" s="121"/>
      <c r="D12" s="121">
        <v>5</v>
      </c>
      <c r="E12" s="121">
        <v>7</v>
      </c>
      <c r="F12" s="121">
        <v>5.1999999999999998E-3</v>
      </c>
      <c r="G12" s="121">
        <v>8.6</v>
      </c>
      <c r="H12" s="122"/>
      <c r="I12" s="157" t="s">
        <v>372</v>
      </c>
      <c r="J12" s="157"/>
    </row>
    <row r="13" spans="1:10" s="16" customFormat="1">
      <c r="A13" s="119">
        <v>18091</v>
      </c>
      <c r="B13" s="120" t="s">
        <v>422</v>
      </c>
      <c r="C13" s="121"/>
      <c r="D13" s="121">
        <v>5</v>
      </c>
      <c r="E13" s="121">
        <v>7</v>
      </c>
      <c r="F13" s="121">
        <v>5.4999999999999997E-3</v>
      </c>
      <c r="G13" s="121">
        <v>22.7</v>
      </c>
      <c r="H13" s="122"/>
      <c r="I13" s="157"/>
      <c r="J13" s="157"/>
    </row>
    <row r="14" spans="1:10" s="16" customFormat="1" ht="12.75" customHeight="1">
      <c r="A14" s="123"/>
      <c r="B14" s="124"/>
      <c r="C14" s="122"/>
      <c r="D14" s="122"/>
      <c r="E14" s="122"/>
      <c r="F14" s="122"/>
      <c r="G14" s="122"/>
      <c r="H14" s="122"/>
      <c r="I14" s="6"/>
      <c r="J14" s="6"/>
    </row>
    <row r="15" spans="1:10">
      <c r="A15" s="4">
        <v>18002</v>
      </c>
      <c r="B15" s="5" t="s">
        <v>423</v>
      </c>
      <c r="C15" s="5"/>
      <c r="D15" s="113">
        <v>5</v>
      </c>
      <c r="E15" s="113">
        <v>7</v>
      </c>
      <c r="F15" s="7">
        <v>5.4999999999999997E-3</v>
      </c>
      <c r="G15" s="116">
        <v>11.6</v>
      </c>
      <c r="H15" s="6"/>
      <c r="I15" s="155" t="s">
        <v>380</v>
      </c>
      <c r="J15" s="155"/>
    </row>
    <row r="16" spans="1:10">
      <c r="A16" s="4">
        <v>18368</v>
      </c>
      <c r="B16" s="5" t="s">
        <v>172</v>
      </c>
      <c r="C16" s="5"/>
      <c r="D16" s="113">
        <v>0</v>
      </c>
      <c r="E16" s="113">
        <v>7</v>
      </c>
      <c r="F16" s="7">
        <v>5.4949981427162503E-3</v>
      </c>
      <c r="G16" s="116">
        <v>4.5999999999999996</v>
      </c>
      <c r="H16" s="6"/>
      <c r="I16" s="157" t="s">
        <v>371</v>
      </c>
      <c r="J16" s="157"/>
    </row>
    <row r="17" spans="1:10" s="2" customFormat="1">
      <c r="A17" s="4">
        <v>18376</v>
      </c>
      <c r="B17" s="5" t="s">
        <v>181</v>
      </c>
      <c r="C17" s="5"/>
      <c r="D17" s="113">
        <v>0</v>
      </c>
      <c r="E17" s="113">
        <v>7</v>
      </c>
      <c r="F17" s="7">
        <v>5.4949981427162503E-3</v>
      </c>
      <c r="G17" s="116">
        <v>7</v>
      </c>
      <c r="H17" s="6"/>
      <c r="I17" s="157" t="s">
        <v>372</v>
      </c>
      <c r="J17" s="157"/>
    </row>
    <row r="18" spans="1:10" s="2" customFormat="1">
      <c r="A18" s="4">
        <v>18214</v>
      </c>
      <c r="B18" s="5" t="s">
        <v>116</v>
      </c>
      <c r="C18" s="5"/>
      <c r="D18" s="113">
        <v>0</v>
      </c>
      <c r="E18" s="113">
        <v>7</v>
      </c>
      <c r="F18" s="7">
        <v>7.6566757493187997E-3</v>
      </c>
      <c r="G18" s="116">
        <v>3</v>
      </c>
      <c r="H18" s="6"/>
      <c r="I18" s="157" t="s">
        <v>372</v>
      </c>
      <c r="J18" s="157"/>
    </row>
    <row r="19" spans="1:10">
      <c r="A19" s="4">
        <v>18204</v>
      </c>
      <c r="B19" s="5" t="s">
        <v>424</v>
      </c>
      <c r="C19" s="5"/>
      <c r="D19" s="113">
        <v>0</v>
      </c>
      <c r="E19" s="113">
        <v>7</v>
      </c>
      <c r="F19" s="7">
        <v>1.5800000000000002E-2</v>
      </c>
      <c r="G19" s="116">
        <v>9.1</v>
      </c>
      <c r="H19" s="6"/>
      <c r="I19" s="113"/>
      <c r="J19" s="113"/>
    </row>
    <row r="20" spans="1:10" s="2" customFormat="1">
      <c r="A20" s="23"/>
      <c r="B20" s="24"/>
      <c r="C20" s="17"/>
      <c r="D20" s="17"/>
      <c r="E20" s="17"/>
      <c r="F20" s="17"/>
      <c r="G20" s="17"/>
      <c r="H20" s="17"/>
      <c r="I20" s="17"/>
      <c r="J20" s="17"/>
    </row>
    <row r="21" spans="1:10">
      <c r="A21" s="20">
        <v>18096</v>
      </c>
      <c r="B21" s="1" t="s">
        <v>85</v>
      </c>
      <c r="D21" s="114">
        <v>5</v>
      </c>
      <c r="E21" s="114">
        <v>5</v>
      </c>
      <c r="F21" s="114">
        <v>4.3E-3</v>
      </c>
      <c r="G21" s="114">
        <v>26.7</v>
      </c>
      <c r="H21" s="27"/>
      <c r="I21" s="155" t="s">
        <v>380</v>
      </c>
      <c r="J21" s="155"/>
    </row>
    <row r="22" spans="1:10">
      <c r="A22" s="4">
        <v>18024</v>
      </c>
      <c r="B22" s="5" t="s">
        <v>38</v>
      </c>
      <c r="D22" s="18">
        <v>0</v>
      </c>
      <c r="E22" s="18">
        <v>7</v>
      </c>
      <c r="F22" s="18">
        <v>0</v>
      </c>
      <c r="G22" s="18">
        <v>12</v>
      </c>
      <c r="H22" s="19"/>
      <c r="I22" s="157" t="s">
        <v>372</v>
      </c>
      <c r="J22" s="157"/>
    </row>
    <row r="23" spans="1:10">
      <c r="A23" s="4">
        <v>18298</v>
      </c>
      <c r="B23" s="5" t="s">
        <v>154</v>
      </c>
      <c r="D23" s="18">
        <v>0</v>
      </c>
      <c r="E23" s="18">
        <v>7</v>
      </c>
      <c r="F23" s="14">
        <v>2.0242459683767798E-3</v>
      </c>
      <c r="G23" s="18">
        <v>4.8</v>
      </c>
      <c r="H23" s="19"/>
      <c r="I23" s="157" t="s">
        <v>372</v>
      </c>
      <c r="J23" s="157"/>
    </row>
    <row r="24" spans="1:10">
      <c r="A24" s="4">
        <v>18220</v>
      </c>
      <c r="B24" s="5" t="s">
        <v>117</v>
      </c>
      <c r="D24" s="18">
        <v>0</v>
      </c>
      <c r="E24" s="18">
        <v>7</v>
      </c>
      <c r="F24" s="14">
        <v>1.7728933115001899E-2</v>
      </c>
      <c r="G24" s="18">
        <v>17.399999999999999</v>
      </c>
      <c r="H24" s="19"/>
    </row>
    <row r="25" spans="1:10" s="2" customFormat="1">
      <c r="A25" s="23"/>
      <c r="B25" s="24"/>
      <c r="C25" s="17"/>
      <c r="D25" s="17"/>
      <c r="E25" s="17"/>
      <c r="F25" s="17"/>
      <c r="G25" s="17"/>
      <c r="H25" s="17"/>
      <c r="I25" s="17"/>
      <c r="J25" s="17"/>
    </row>
    <row r="26" spans="1:10">
      <c r="A26" s="4">
        <v>18067</v>
      </c>
      <c r="B26" s="5" t="s">
        <v>70</v>
      </c>
      <c r="D26" s="18">
        <v>0</v>
      </c>
      <c r="E26" s="18">
        <v>7</v>
      </c>
      <c r="F26" s="14">
        <v>3.66868914914632E-3</v>
      </c>
      <c r="G26" s="18">
        <v>15.6</v>
      </c>
      <c r="H26" s="19"/>
      <c r="I26" s="157" t="s">
        <v>372</v>
      </c>
      <c r="J26" s="157"/>
    </row>
    <row r="27" spans="1:10">
      <c r="A27" s="4">
        <v>18068</v>
      </c>
      <c r="B27" s="5" t="s">
        <v>72</v>
      </c>
      <c r="D27" s="18">
        <v>0</v>
      </c>
      <c r="E27" s="18">
        <v>7</v>
      </c>
      <c r="F27" s="14">
        <v>1.78869677255158E-2</v>
      </c>
      <c r="G27" s="18">
        <v>2.5</v>
      </c>
      <c r="H27" s="19"/>
    </row>
    <row r="28" spans="1:10" ht="14.25" customHeight="1">
      <c r="A28" s="115" t="s">
        <v>4</v>
      </c>
      <c r="B28" s="156" t="s">
        <v>374</v>
      </c>
      <c r="C28" s="156"/>
      <c r="D28" s="156"/>
      <c r="E28" s="156"/>
      <c r="F28" s="156"/>
      <c r="G28" s="156"/>
      <c r="H28" s="156"/>
      <c r="I28" s="156"/>
      <c r="J28" s="156"/>
    </row>
    <row r="29" spans="1:10">
      <c r="A29" s="20">
        <v>18306</v>
      </c>
      <c r="B29" s="1" t="s">
        <v>156</v>
      </c>
      <c r="D29" s="114">
        <v>5</v>
      </c>
      <c r="E29" s="114">
        <v>7</v>
      </c>
      <c r="F29" s="114">
        <v>1.61E-2</v>
      </c>
      <c r="G29" s="114">
        <v>42.1</v>
      </c>
      <c r="H29" s="17"/>
      <c r="I29" s="155" t="s">
        <v>380</v>
      </c>
      <c r="J29" s="155"/>
    </row>
    <row r="30" spans="1:10">
      <c r="A30" s="20">
        <v>18137</v>
      </c>
      <c r="B30" s="1" t="s">
        <v>425</v>
      </c>
      <c r="D30" s="114">
        <v>0</v>
      </c>
      <c r="E30" s="114">
        <v>7</v>
      </c>
      <c r="F30" s="114">
        <v>1.61E-2</v>
      </c>
      <c r="G30" s="114">
        <v>31.8</v>
      </c>
      <c r="H30" s="17"/>
    </row>
    <row r="31" spans="1:10">
      <c r="A31" s="25"/>
      <c r="B31" s="17"/>
      <c r="C31" s="17"/>
      <c r="D31" s="17"/>
      <c r="E31" s="17"/>
      <c r="F31" s="17"/>
      <c r="G31" s="17"/>
      <c r="H31" s="17"/>
      <c r="I31" s="17"/>
      <c r="J31" s="17"/>
    </row>
    <row r="32" spans="1:10">
      <c r="A32" s="20">
        <v>18327</v>
      </c>
      <c r="B32" s="20" t="s">
        <v>162</v>
      </c>
      <c r="D32" s="114">
        <v>5</v>
      </c>
      <c r="E32" s="114">
        <v>7</v>
      </c>
      <c r="F32" s="114">
        <v>1.61E-2</v>
      </c>
      <c r="G32" s="114">
        <v>9.3000000000000007</v>
      </c>
      <c r="H32" s="17"/>
      <c r="I32" s="155" t="s">
        <v>380</v>
      </c>
      <c r="J32" s="155"/>
    </row>
    <row r="33" spans="1:11">
      <c r="A33" s="4">
        <v>18254</v>
      </c>
      <c r="B33" s="5" t="s">
        <v>134</v>
      </c>
      <c r="C33" s="2"/>
      <c r="D33" s="10">
        <v>0</v>
      </c>
      <c r="E33" s="10">
        <v>7</v>
      </c>
      <c r="F33" s="11">
        <v>1.6061642075189401E-2</v>
      </c>
      <c r="G33" s="10">
        <v>17.5</v>
      </c>
      <c r="H33" s="13"/>
      <c r="I33" s="157" t="s">
        <v>371</v>
      </c>
      <c r="J33" s="157"/>
    </row>
    <row r="34" spans="1:11">
      <c r="A34" s="4">
        <v>18138</v>
      </c>
      <c r="B34" s="5" t="s">
        <v>98</v>
      </c>
      <c r="C34" s="2"/>
      <c r="D34" s="10">
        <v>0</v>
      </c>
      <c r="E34" s="10">
        <v>7</v>
      </c>
      <c r="F34" s="11">
        <v>1.6061642075189401E-2</v>
      </c>
      <c r="G34" s="10">
        <v>34.4</v>
      </c>
      <c r="H34" s="13"/>
    </row>
    <row r="35" spans="1:11">
      <c r="A35" s="25"/>
      <c r="B35" s="17"/>
      <c r="C35" s="17"/>
      <c r="D35" s="17"/>
      <c r="E35" s="17"/>
      <c r="F35" s="17"/>
      <c r="G35" s="17"/>
      <c r="H35" s="17"/>
      <c r="I35" s="17"/>
      <c r="J35" s="17"/>
    </row>
    <row r="36" spans="1:11">
      <c r="A36" s="4">
        <v>18320</v>
      </c>
      <c r="B36" s="5" t="s">
        <v>158</v>
      </c>
      <c r="C36" s="2"/>
      <c r="D36" s="10">
        <v>0</v>
      </c>
      <c r="E36" s="10">
        <v>7</v>
      </c>
      <c r="F36" s="15">
        <v>0</v>
      </c>
      <c r="G36" s="10">
        <v>11.8</v>
      </c>
      <c r="H36" s="13"/>
      <c r="I36" s="157" t="s">
        <v>371</v>
      </c>
      <c r="J36" s="157"/>
    </row>
    <row r="37" spans="1:11">
      <c r="A37" s="4">
        <v>18033</v>
      </c>
      <c r="B37" s="5" t="s">
        <v>45</v>
      </c>
      <c r="C37" s="2"/>
      <c r="D37" s="10">
        <v>0</v>
      </c>
      <c r="E37" s="10">
        <v>7</v>
      </c>
      <c r="F37" s="15">
        <v>0</v>
      </c>
      <c r="G37" s="10">
        <v>17.7</v>
      </c>
      <c r="H37" s="12">
        <v>0.98019999999999996</v>
      </c>
      <c r="I37" s="157" t="s">
        <v>387</v>
      </c>
      <c r="J37" s="157"/>
      <c r="K37" s="5"/>
    </row>
    <row r="38" spans="1:11">
      <c r="A38" s="4">
        <v>18047</v>
      </c>
      <c r="B38" s="5" t="s">
        <v>61</v>
      </c>
      <c r="C38" s="2"/>
      <c r="D38" s="10">
        <v>0</v>
      </c>
      <c r="E38" s="10">
        <v>7</v>
      </c>
      <c r="F38" s="15">
        <v>0</v>
      </c>
      <c r="G38" s="10">
        <v>17.7</v>
      </c>
      <c r="H38" s="12">
        <v>0.97929999999999995</v>
      </c>
      <c r="I38" s="157" t="s">
        <v>388</v>
      </c>
      <c r="J38" s="157"/>
    </row>
    <row r="39" spans="1:11">
      <c r="A39" s="4">
        <v>18043</v>
      </c>
      <c r="B39" s="5" t="s">
        <v>60</v>
      </c>
      <c r="C39" s="2"/>
      <c r="D39" s="10">
        <v>0</v>
      </c>
      <c r="E39" s="10">
        <v>7</v>
      </c>
      <c r="F39" s="15">
        <v>0</v>
      </c>
      <c r="G39" s="10">
        <v>17.7</v>
      </c>
      <c r="H39" s="12">
        <v>0.97870000000000001</v>
      </c>
      <c r="I39" s="157" t="s">
        <v>372</v>
      </c>
      <c r="J39" s="157"/>
    </row>
    <row r="40" spans="1:11">
      <c r="A40" s="4">
        <v>18159</v>
      </c>
      <c r="B40" s="5" t="s">
        <v>104</v>
      </c>
      <c r="C40" s="2"/>
      <c r="D40" s="10">
        <v>0</v>
      </c>
      <c r="E40" s="10">
        <v>7</v>
      </c>
      <c r="F40" s="11">
        <v>1.11E-2</v>
      </c>
      <c r="G40" s="10">
        <v>12.3</v>
      </c>
      <c r="H40" s="13"/>
      <c r="I40" s="157" t="s">
        <v>372</v>
      </c>
      <c r="J40" s="157"/>
      <c r="K40" s="5"/>
    </row>
    <row r="41" spans="1:11">
      <c r="A41" s="4">
        <v>18339</v>
      </c>
      <c r="B41" s="5" t="s">
        <v>166</v>
      </c>
      <c r="C41" s="2"/>
      <c r="D41" s="10">
        <v>0</v>
      </c>
      <c r="E41" s="10">
        <v>7</v>
      </c>
      <c r="F41" s="11">
        <v>1.15920437021354E-2</v>
      </c>
      <c r="G41" s="10">
        <v>11.8</v>
      </c>
      <c r="H41" s="13"/>
      <c r="I41" s="157" t="s">
        <v>372</v>
      </c>
      <c r="J41" s="157"/>
    </row>
    <row r="42" spans="1:11">
      <c r="A42" s="20">
        <v>18009</v>
      </c>
      <c r="B42" s="1" t="s">
        <v>22</v>
      </c>
      <c r="D42" s="114">
        <v>0</v>
      </c>
      <c r="E42" s="114">
        <v>7</v>
      </c>
      <c r="F42" s="114">
        <v>1.24E-2</v>
      </c>
      <c r="G42" s="114">
        <v>19.600000000000001</v>
      </c>
      <c r="H42" s="13"/>
      <c r="I42" s="157" t="s">
        <v>372</v>
      </c>
      <c r="J42" s="157"/>
    </row>
    <row r="43" spans="1:11">
      <c r="A43" s="4">
        <v>18161</v>
      </c>
      <c r="B43" s="5" t="s">
        <v>105</v>
      </c>
      <c r="C43" s="2"/>
      <c r="D43" s="10">
        <v>0</v>
      </c>
      <c r="E43" s="10">
        <v>7</v>
      </c>
      <c r="F43" s="11">
        <v>1.6061642075189401E-2</v>
      </c>
      <c r="G43" s="10">
        <v>10.199999999999999</v>
      </c>
      <c r="H43" s="13"/>
      <c r="I43" s="157" t="s">
        <v>371</v>
      </c>
      <c r="J43" s="157"/>
    </row>
    <row r="44" spans="1:11">
      <c r="A44" s="4">
        <v>18355</v>
      </c>
      <c r="B44" s="5" t="s">
        <v>311</v>
      </c>
      <c r="C44" s="2"/>
      <c r="D44" s="10">
        <v>0</v>
      </c>
      <c r="E44" s="10">
        <v>7</v>
      </c>
      <c r="F44" s="11">
        <v>1.6061642075189401E-2</v>
      </c>
      <c r="G44" s="10">
        <v>16.3</v>
      </c>
      <c r="H44" s="12">
        <v>1.98</v>
      </c>
      <c r="I44" s="157" t="s">
        <v>389</v>
      </c>
      <c r="J44" s="157"/>
    </row>
    <row r="45" spans="1:11">
      <c r="A45" s="4">
        <v>18354</v>
      </c>
      <c r="B45" s="5" t="s">
        <v>426</v>
      </c>
      <c r="C45" s="2"/>
      <c r="D45" s="10">
        <v>0</v>
      </c>
      <c r="E45" s="10">
        <v>7</v>
      </c>
      <c r="F45" s="11">
        <v>1.6061642075189401E-2</v>
      </c>
      <c r="G45" s="10">
        <v>16.3</v>
      </c>
      <c r="H45" s="12">
        <v>1.69</v>
      </c>
      <c r="I45" s="157" t="s">
        <v>427</v>
      </c>
      <c r="J45" s="157"/>
    </row>
    <row r="46" spans="1:11">
      <c r="A46" s="4">
        <v>18093</v>
      </c>
      <c r="B46" s="5" t="s">
        <v>82</v>
      </c>
      <c r="C46" s="2"/>
      <c r="D46" s="10">
        <v>0</v>
      </c>
      <c r="E46" s="10">
        <v>7</v>
      </c>
      <c r="F46" s="11">
        <v>1.6061642075189401E-2</v>
      </c>
      <c r="G46" s="10">
        <v>18.2</v>
      </c>
      <c r="H46" s="13"/>
      <c r="I46" s="157" t="s">
        <v>371</v>
      </c>
      <c r="J46" s="157"/>
      <c r="K46" s="5"/>
    </row>
    <row r="47" spans="1:11">
      <c r="A47" s="4">
        <v>18383</v>
      </c>
      <c r="B47" s="5" t="s">
        <v>183</v>
      </c>
      <c r="C47" s="2"/>
      <c r="D47" s="10">
        <v>0</v>
      </c>
      <c r="E47" s="10">
        <v>7</v>
      </c>
      <c r="F47" s="11">
        <v>1.6061642075189401E-2</v>
      </c>
      <c r="G47" s="10">
        <v>18.399999999999999</v>
      </c>
      <c r="H47" s="13"/>
      <c r="I47" s="157" t="s">
        <v>371</v>
      </c>
      <c r="J47" s="157"/>
      <c r="K47" s="5"/>
    </row>
    <row r="48" spans="1:11">
      <c r="A48" s="4">
        <v>18382</v>
      </c>
      <c r="B48" s="5" t="s">
        <v>182</v>
      </c>
      <c r="C48" s="2"/>
      <c r="D48" s="10">
        <v>0</v>
      </c>
      <c r="E48" s="10">
        <v>7</v>
      </c>
      <c r="F48" s="11">
        <v>1.6061642075189401E-2</v>
      </c>
      <c r="G48" s="10">
        <v>19.100000000000001</v>
      </c>
      <c r="H48" s="13"/>
      <c r="I48" s="157" t="s">
        <v>371</v>
      </c>
      <c r="J48" s="157"/>
      <c r="K48" s="5"/>
    </row>
    <row r="49" spans="1:10">
      <c r="A49" s="4">
        <v>18338</v>
      </c>
      <c r="B49" s="5" t="s">
        <v>165</v>
      </c>
      <c r="C49" s="2"/>
      <c r="D49" s="10">
        <v>0</v>
      </c>
      <c r="E49" s="10">
        <v>7</v>
      </c>
      <c r="F49" s="11">
        <v>1.6061642075189401E-2</v>
      </c>
      <c r="G49" s="10">
        <v>43.4</v>
      </c>
      <c r="H49" s="13"/>
    </row>
    <row r="50" spans="1:10" ht="13.5" customHeight="1">
      <c r="A50" s="115" t="s">
        <v>4</v>
      </c>
      <c r="B50" s="156" t="s">
        <v>391</v>
      </c>
      <c r="C50" s="156"/>
      <c r="D50" s="156"/>
      <c r="E50" s="156"/>
      <c r="F50" s="156"/>
      <c r="G50" s="156"/>
      <c r="H50" s="156"/>
      <c r="I50" s="156"/>
      <c r="J50" s="156"/>
    </row>
    <row r="51" spans="1:10">
      <c r="A51" s="4">
        <v>18245</v>
      </c>
      <c r="B51" s="5" t="s">
        <v>314</v>
      </c>
      <c r="C51" s="2"/>
      <c r="D51" s="116">
        <v>0</v>
      </c>
      <c r="E51" s="116">
        <v>7</v>
      </c>
      <c r="F51" s="116">
        <v>1.3444351080895299E-2</v>
      </c>
      <c r="G51" s="116">
        <v>12.5</v>
      </c>
      <c r="H51" s="10">
        <v>2.76</v>
      </c>
      <c r="I51" s="163" t="s">
        <v>393</v>
      </c>
      <c r="J51" s="163"/>
    </row>
    <row r="52" spans="1:10">
      <c r="A52" s="4">
        <v>18026</v>
      </c>
      <c r="B52" s="5" t="s">
        <v>392</v>
      </c>
      <c r="C52" s="2"/>
      <c r="D52" s="116">
        <v>0</v>
      </c>
      <c r="E52" s="116">
        <v>7</v>
      </c>
      <c r="F52" s="116">
        <v>1.3444351080895299E-2</v>
      </c>
      <c r="G52" s="116">
        <v>12.5</v>
      </c>
      <c r="H52" s="10">
        <v>1.95</v>
      </c>
      <c r="I52" s="157" t="s">
        <v>394</v>
      </c>
      <c r="J52" s="157"/>
    </row>
    <row r="53" spans="1:10" ht="13.5" customHeight="1">
      <c r="A53" s="115" t="s">
        <v>4</v>
      </c>
      <c r="B53" s="156" t="s">
        <v>384</v>
      </c>
      <c r="C53" s="156"/>
      <c r="D53" s="156"/>
      <c r="E53" s="156"/>
      <c r="F53" s="156"/>
      <c r="G53" s="156"/>
      <c r="H53" s="156"/>
      <c r="I53" s="156"/>
      <c r="J53" s="156"/>
    </row>
    <row r="54" spans="1:10" ht="12.75" customHeight="1">
      <c r="A54" s="4">
        <v>18081</v>
      </c>
      <c r="B54" s="5" t="s">
        <v>77</v>
      </c>
      <c r="C54" s="2"/>
      <c r="D54" s="10">
        <v>5</v>
      </c>
      <c r="E54" s="10">
        <v>7</v>
      </c>
      <c r="F54" s="14">
        <v>1.86007501175229E-2</v>
      </c>
      <c r="G54" s="10">
        <v>26.6</v>
      </c>
      <c r="H54" s="13"/>
      <c r="I54" s="157" t="s">
        <v>371</v>
      </c>
      <c r="J54" s="157"/>
    </row>
    <row r="55" spans="1:10">
      <c r="A55" s="4">
        <v>18335</v>
      </c>
      <c r="B55" s="5" t="s">
        <v>164</v>
      </c>
      <c r="C55" s="2"/>
      <c r="D55" s="10">
        <v>5</v>
      </c>
      <c r="E55" s="10">
        <v>7</v>
      </c>
      <c r="F55" s="14">
        <v>1.86007501175229E-2</v>
      </c>
      <c r="G55" s="10">
        <v>27.7</v>
      </c>
      <c r="H55" s="13"/>
    </row>
    <row r="56" spans="1:10">
      <c r="A56" s="23"/>
      <c r="B56" s="24"/>
      <c r="C56" s="125"/>
      <c r="D56" s="13"/>
      <c r="E56" s="13"/>
      <c r="F56" s="126"/>
      <c r="G56" s="13"/>
      <c r="H56" s="13"/>
      <c r="I56" s="17"/>
      <c r="J56" s="17"/>
    </row>
    <row r="57" spans="1:10">
      <c r="A57" s="4">
        <v>18323</v>
      </c>
      <c r="B57" s="5" t="s">
        <v>161</v>
      </c>
      <c r="C57" s="2"/>
      <c r="D57" s="10">
        <v>5</v>
      </c>
      <c r="E57" s="10">
        <v>7</v>
      </c>
      <c r="F57" s="14">
        <v>1.86007501175229E-2</v>
      </c>
      <c r="G57" s="10">
        <v>26.6</v>
      </c>
      <c r="H57" s="13"/>
      <c r="I57" s="155" t="s">
        <v>380</v>
      </c>
      <c r="J57" s="155"/>
    </row>
    <row r="58" spans="1:10" ht="12.75" customHeight="1">
      <c r="A58" s="4">
        <v>18391</v>
      </c>
      <c r="B58" s="5" t="s">
        <v>184</v>
      </c>
      <c r="C58" s="2"/>
      <c r="D58" s="10">
        <v>0</v>
      </c>
      <c r="E58" s="10">
        <v>7</v>
      </c>
      <c r="F58" s="14">
        <v>0</v>
      </c>
      <c r="G58" s="10">
        <v>6.7</v>
      </c>
      <c r="H58" s="13"/>
    </row>
    <row r="59" spans="1:10" ht="13.5" customHeight="1">
      <c r="A59" s="115" t="s">
        <v>4</v>
      </c>
      <c r="B59" s="156" t="s">
        <v>385</v>
      </c>
      <c r="C59" s="156"/>
      <c r="D59" s="156"/>
      <c r="E59" s="156"/>
      <c r="F59" s="156"/>
      <c r="G59" s="156"/>
      <c r="H59" s="156"/>
      <c r="I59" s="156"/>
      <c r="J59" s="156"/>
    </row>
    <row r="60" spans="1:10">
      <c r="A60" s="4">
        <v>18369</v>
      </c>
      <c r="B60" s="5" t="s">
        <v>173</v>
      </c>
      <c r="C60" s="2"/>
      <c r="D60" s="10">
        <v>0</v>
      </c>
      <c r="E60" s="10">
        <v>7</v>
      </c>
      <c r="F60" s="15">
        <v>0</v>
      </c>
      <c r="G60" s="10">
        <v>6.2</v>
      </c>
      <c r="H60" s="13"/>
      <c r="I60" s="157" t="s">
        <v>372</v>
      </c>
      <c r="J60" s="157"/>
    </row>
    <row r="61" spans="1:10">
      <c r="A61" s="4">
        <v>18019</v>
      </c>
      <c r="B61" s="5" t="s">
        <v>34</v>
      </c>
      <c r="C61" s="2"/>
      <c r="D61" s="10">
        <v>0</v>
      </c>
      <c r="E61" s="10">
        <v>7</v>
      </c>
      <c r="F61" s="14">
        <v>3.3999999999999998E-3</v>
      </c>
      <c r="G61" s="10">
        <v>9.5</v>
      </c>
      <c r="H61" s="13"/>
      <c r="I61" s="157"/>
      <c r="J61" s="157"/>
    </row>
    <row r="62" spans="1:10" ht="13.5" customHeight="1">
      <c r="A62" s="115" t="s">
        <v>4</v>
      </c>
      <c r="B62" s="156" t="s">
        <v>375</v>
      </c>
      <c r="C62" s="156"/>
      <c r="D62" s="156"/>
      <c r="E62" s="156"/>
      <c r="F62" s="156"/>
      <c r="G62" s="156"/>
      <c r="H62" s="156"/>
      <c r="I62" s="156"/>
      <c r="J62" s="156"/>
    </row>
    <row r="63" spans="1:10">
      <c r="A63" s="22">
        <v>18273</v>
      </c>
      <c r="B63" s="16" t="s">
        <v>145</v>
      </c>
      <c r="C63" s="2"/>
      <c r="D63" s="10">
        <v>5</v>
      </c>
      <c r="E63" s="10">
        <v>7</v>
      </c>
      <c r="F63" s="11">
        <v>1.2200000000000001E-2</v>
      </c>
      <c r="G63" s="10">
        <v>20.399999999999999</v>
      </c>
      <c r="H63" s="13"/>
      <c r="I63" s="157" t="s">
        <v>371</v>
      </c>
      <c r="J63" s="157"/>
    </row>
    <row r="64" spans="1:10">
      <c r="A64" s="21">
        <v>18084</v>
      </c>
      <c r="B64" s="3" t="s">
        <v>78</v>
      </c>
      <c r="C64" s="2"/>
      <c r="D64" s="10">
        <v>5</v>
      </c>
      <c r="E64" s="10">
        <v>7</v>
      </c>
      <c r="F64" s="31">
        <v>1.2200000000000001E-2</v>
      </c>
      <c r="G64" s="10">
        <v>50.1</v>
      </c>
      <c r="H64" s="13"/>
      <c r="I64" s="157"/>
      <c r="J64" s="157"/>
    </row>
    <row r="65" spans="1:10">
      <c r="A65" s="32"/>
      <c r="B65" s="33"/>
      <c r="C65" s="33"/>
      <c r="D65" s="33"/>
      <c r="E65" s="33"/>
      <c r="F65" s="33"/>
      <c r="G65" s="33"/>
      <c r="H65" s="33"/>
      <c r="I65" s="33"/>
      <c r="J65" s="33"/>
    </row>
    <row r="66" spans="1:10">
      <c r="A66" s="4">
        <v>18166</v>
      </c>
      <c r="B66" s="5" t="s">
        <v>428</v>
      </c>
      <c r="C66" s="2"/>
      <c r="D66" s="10">
        <v>5</v>
      </c>
      <c r="E66" s="10">
        <v>7</v>
      </c>
      <c r="F66" s="11">
        <v>1.2199046454404601E-2</v>
      </c>
      <c r="G66" s="10">
        <v>38.4</v>
      </c>
      <c r="H66" s="13"/>
      <c r="I66" s="155" t="s">
        <v>380</v>
      </c>
      <c r="J66" s="155"/>
    </row>
    <row r="67" spans="1:10">
      <c r="A67" s="4">
        <v>18142</v>
      </c>
      <c r="B67" s="5" t="s">
        <v>100</v>
      </c>
      <c r="C67" s="2"/>
      <c r="D67" s="10">
        <v>0</v>
      </c>
      <c r="E67" s="10">
        <v>7</v>
      </c>
      <c r="F67" s="11">
        <v>1.2199046454404601E-2</v>
      </c>
      <c r="G67" s="10">
        <v>11.7</v>
      </c>
      <c r="H67" s="13"/>
      <c r="I67" s="157"/>
      <c r="J67" s="157"/>
    </row>
    <row r="68" spans="1:10" ht="13.5" customHeight="1">
      <c r="A68" s="115" t="s">
        <v>4</v>
      </c>
      <c r="B68" s="156" t="s">
        <v>386</v>
      </c>
      <c r="C68" s="156"/>
      <c r="D68" s="156"/>
      <c r="E68" s="156"/>
      <c r="F68" s="156"/>
      <c r="G68" s="156"/>
      <c r="H68" s="156"/>
      <c r="I68" s="156"/>
      <c r="J68" s="156"/>
    </row>
    <row r="69" spans="1:10">
      <c r="A69" s="4">
        <v>18261</v>
      </c>
      <c r="B69" s="5" t="s">
        <v>141</v>
      </c>
      <c r="C69" s="5"/>
      <c r="D69" s="10">
        <v>0</v>
      </c>
      <c r="E69" s="10">
        <v>7</v>
      </c>
      <c r="F69" s="11">
        <v>0</v>
      </c>
      <c r="G69" s="10">
        <v>8.9</v>
      </c>
      <c r="H69" s="13"/>
      <c r="I69" s="157" t="s">
        <v>372</v>
      </c>
      <c r="J69" s="157"/>
    </row>
    <row r="70" spans="1:10">
      <c r="A70" s="4">
        <v>18186</v>
      </c>
      <c r="B70" s="5" t="s">
        <v>107</v>
      </c>
      <c r="C70" s="5"/>
      <c r="D70" s="10">
        <v>0</v>
      </c>
      <c r="E70" s="10">
        <v>7</v>
      </c>
      <c r="F70" s="14">
        <v>9.9427195723398396E-3</v>
      </c>
      <c r="G70" s="10">
        <v>6.4</v>
      </c>
      <c r="H70" s="12">
        <v>2.08</v>
      </c>
      <c r="I70" s="158" t="s">
        <v>390</v>
      </c>
      <c r="J70" s="158"/>
    </row>
    <row r="71" spans="1:10">
      <c r="A71" s="4">
        <v>18288</v>
      </c>
      <c r="B71" s="5" t="s">
        <v>150</v>
      </c>
      <c r="C71" s="5"/>
      <c r="D71" s="10">
        <v>0</v>
      </c>
      <c r="E71" s="10">
        <v>7</v>
      </c>
      <c r="F71" s="14">
        <v>9.9427195723398396E-3</v>
      </c>
      <c r="G71" s="10">
        <v>6.4</v>
      </c>
      <c r="H71" s="12">
        <v>2.04</v>
      </c>
      <c r="I71" s="158" t="s">
        <v>390</v>
      </c>
      <c r="J71" s="158"/>
    </row>
    <row r="72" spans="1:10" ht="13.5" customHeight="1">
      <c r="A72" s="115" t="s">
        <v>4</v>
      </c>
      <c r="B72" s="156" t="s">
        <v>376</v>
      </c>
      <c r="C72" s="156"/>
      <c r="D72" s="156"/>
      <c r="E72" s="156"/>
      <c r="F72" s="156"/>
      <c r="G72" s="156"/>
      <c r="H72" s="156"/>
      <c r="I72" s="156"/>
      <c r="J72" s="156"/>
    </row>
    <row r="73" spans="1:10">
      <c r="A73" s="21">
        <v>18357</v>
      </c>
      <c r="B73" s="3" t="s">
        <v>169</v>
      </c>
      <c r="C73" s="2"/>
      <c r="D73" s="10">
        <v>0</v>
      </c>
      <c r="E73" s="10">
        <v>7</v>
      </c>
      <c r="F73" s="29">
        <v>0</v>
      </c>
      <c r="G73" s="10">
        <v>21.3</v>
      </c>
      <c r="H73" s="12">
        <v>4.41</v>
      </c>
      <c r="I73" s="157" t="s">
        <v>400</v>
      </c>
      <c r="J73" s="157"/>
    </row>
    <row r="74" spans="1:10">
      <c r="A74" s="22">
        <v>18358</v>
      </c>
      <c r="B74" s="16" t="s">
        <v>170</v>
      </c>
      <c r="C74" s="2"/>
      <c r="D74" s="10">
        <v>0</v>
      </c>
      <c r="E74" s="10">
        <v>7</v>
      </c>
      <c r="F74" s="15">
        <v>0</v>
      </c>
      <c r="G74" s="10">
        <v>21.3</v>
      </c>
      <c r="H74" s="12">
        <v>4.4000000000000004</v>
      </c>
      <c r="I74" s="157" t="s">
        <v>371</v>
      </c>
      <c r="J74" s="157"/>
    </row>
    <row r="75" spans="1:10">
      <c r="A75" s="21">
        <v>18188</v>
      </c>
      <c r="B75" s="3" t="s">
        <v>377</v>
      </c>
      <c r="C75" s="2"/>
      <c r="D75" s="10">
        <v>0</v>
      </c>
      <c r="E75" s="10">
        <v>7</v>
      </c>
      <c r="F75" s="15">
        <v>0</v>
      </c>
      <c r="G75" s="10">
        <v>24.6</v>
      </c>
      <c r="H75" s="28">
        <v>1.97</v>
      </c>
      <c r="I75" s="157" t="s">
        <v>399</v>
      </c>
      <c r="J75" s="157"/>
    </row>
    <row r="76" spans="1:10">
      <c r="A76" s="21">
        <v>18208</v>
      </c>
      <c r="B76" s="3" t="s">
        <v>114</v>
      </c>
      <c r="C76" s="2"/>
      <c r="D76" s="10">
        <v>0</v>
      </c>
      <c r="E76" s="10">
        <v>7</v>
      </c>
      <c r="F76" s="10">
        <v>0</v>
      </c>
      <c r="G76" s="10">
        <v>24.6</v>
      </c>
      <c r="H76" s="12">
        <v>0.81</v>
      </c>
      <c r="I76" s="157" t="s">
        <v>371</v>
      </c>
      <c r="J76" s="157"/>
    </row>
    <row r="77" spans="1:10">
      <c r="A77" s="21">
        <v>18293</v>
      </c>
      <c r="B77" s="3" t="s">
        <v>153</v>
      </c>
      <c r="C77" s="2"/>
      <c r="D77" s="10">
        <v>0</v>
      </c>
      <c r="E77" s="10">
        <v>7</v>
      </c>
      <c r="F77" s="10">
        <v>0</v>
      </c>
      <c r="G77" s="10">
        <v>29.5</v>
      </c>
      <c r="H77" s="12">
        <v>2.44</v>
      </c>
      <c r="I77" s="157" t="s">
        <v>402</v>
      </c>
      <c r="J77" s="157"/>
    </row>
    <row r="78" spans="1:10">
      <c r="A78" s="21">
        <v>18148</v>
      </c>
      <c r="B78" s="3" t="s">
        <v>102</v>
      </c>
      <c r="C78" s="2"/>
      <c r="D78" s="10">
        <v>0</v>
      </c>
      <c r="E78" s="10">
        <v>7</v>
      </c>
      <c r="F78" s="10">
        <v>0</v>
      </c>
      <c r="G78" s="10">
        <v>29.5</v>
      </c>
      <c r="H78" s="12">
        <v>2.0699999999999998</v>
      </c>
      <c r="I78" s="155" t="s">
        <v>403</v>
      </c>
      <c r="J78" s="155"/>
    </row>
    <row r="79" spans="1:10">
      <c r="A79" s="21">
        <v>18196</v>
      </c>
      <c r="B79" s="3" t="s">
        <v>111</v>
      </c>
      <c r="C79" s="2"/>
      <c r="D79" s="10">
        <v>0</v>
      </c>
      <c r="E79" s="10">
        <v>7</v>
      </c>
      <c r="F79" s="10">
        <v>0</v>
      </c>
      <c r="G79" s="10">
        <v>30.2</v>
      </c>
      <c r="H79" s="13"/>
      <c r="I79" s="157" t="s">
        <v>372</v>
      </c>
      <c r="J79" s="157"/>
    </row>
    <row r="80" spans="1:10">
      <c r="A80" s="21">
        <v>18206</v>
      </c>
      <c r="B80" s="3" t="s">
        <v>113</v>
      </c>
      <c r="C80" s="2"/>
      <c r="D80" s="10">
        <v>0</v>
      </c>
      <c r="E80" s="10">
        <v>7</v>
      </c>
      <c r="F80" s="11">
        <v>2.4095035302028498E-3</v>
      </c>
      <c r="G80" s="10">
        <v>25.8</v>
      </c>
      <c r="H80" s="13"/>
      <c r="I80" s="157" t="s">
        <v>372</v>
      </c>
      <c r="J80" s="157"/>
    </row>
    <row r="81" spans="1:10" ht="12.75" customHeight="1">
      <c r="A81" s="21">
        <v>18255</v>
      </c>
      <c r="B81" s="3" t="s">
        <v>328</v>
      </c>
      <c r="C81" s="2"/>
      <c r="D81" s="10">
        <v>0</v>
      </c>
      <c r="E81" s="10">
        <v>7</v>
      </c>
      <c r="F81" s="11">
        <v>7.38590598927068E-3</v>
      </c>
      <c r="G81" s="10">
        <v>5.4</v>
      </c>
      <c r="H81" s="13"/>
      <c r="I81" s="157" t="s">
        <v>372</v>
      </c>
      <c r="J81" s="157"/>
    </row>
    <row r="85" spans="1:10" ht="6.75" customHeight="1"/>
    <row r="90" spans="1:10" ht="6.75" customHeight="1"/>
  </sheetData>
  <sortState ref="A56:H58">
    <sortCondition descending="1" ref="H56:H58"/>
  </sortState>
  <mergeCells count="65">
    <mergeCell ref="B68:J68"/>
    <mergeCell ref="I69:J69"/>
    <mergeCell ref="I23:J23"/>
    <mergeCell ref="I16:J16"/>
    <mergeCell ref="I17:J17"/>
    <mergeCell ref="B53:J53"/>
    <mergeCell ref="I54:J54"/>
    <mergeCell ref="I52:J52"/>
    <mergeCell ref="I37:J37"/>
    <mergeCell ref="I12:J12"/>
    <mergeCell ref="B72:J72"/>
    <mergeCell ref="I26:J26"/>
    <mergeCell ref="I32:J32"/>
    <mergeCell ref="I33:J33"/>
    <mergeCell ref="I36:J36"/>
    <mergeCell ref="B50:J50"/>
    <mergeCell ref="I70:J70"/>
    <mergeCell ref="I61:J61"/>
    <mergeCell ref="B59:J59"/>
    <mergeCell ref="I57:J57"/>
    <mergeCell ref="B62:J62"/>
    <mergeCell ref="I63:J63"/>
    <mergeCell ref="I38:J38"/>
    <mergeCell ref="I48:J48"/>
    <mergeCell ref="I51:J51"/>
    <mergeCell ref="I81:J81"/>
    <mergeCell ref="I74:J74"/>
    <mergeCell ref="I75:J75"/>
    <mergeCell ref="I79:J79"/>
    <mergeCell ref="I80:J80"/>
    <mergeCell ref="I77:J77"/>
    <mergeCell ref="I76:J76"/>
    <mergeCell ref="I78:J78"/>
    <mergeCell ref="I73:J73"/>
    <mergeCell ref="I66:J66"/>
    <mergeCell ref="A1:J1"/>
    <mergeCell ref="I5:J5"/>
    <mergeCell ref="A2:J2"/>
    <mergeCell ref="B3:C3"/>
    <mergeCell ref="I3:J3"/>
    <mergeCell ref="B4:J4"/>
    <mergeCell ref="B7:J7"/>
    <mergeCell ref="I8:J8"/>
    <mergeCell ref="I18:J18"/>
    <mergeCell ref="I21:J21"/>
    <mergeCell ref="I22:J22"/>
    <mergeCell ref="I9:J9"/>
    <mergeCell ref="B11:J11"/>
    <mergeCell ref="I13:J13"/>
    <mergeCell ref="I15:J15"/>
    <mergeCell ref="B28:J28"/>
    <mergeCell ref="I67:J67"/>
    <mergeCell ref="I71:J71"/>
    <mergeCell ref="I60:J60"/>
    <mergeCell ref="I64:J64"/>
    <mergeCell ref="I41:J41"/>
    <mergeCell ref="I42:J42"/>
    <mergeCell ref="I43:J43"/>
    <mergeCell ref="I46:J46"/>
    <mergeCell ref="I47:J47"/>
    <mergeCell ref="I39:J39"/>
    <mergeCell ref="I40:J40"/>
    <mergeCell ref="I44:J44"/>
    <mergeCell ref="I45:J45"/>
    <mergeCell ref="I29:J29"/>
  </mergeCells>
  <pageMargins left="0.7" right="0.7" top="0.75" bottom="0.75" header="0.3" footer="0.3"/>
  <pageSetup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Tie-breakers</vt:lpstr>
      <vt:lpstr>Submissions!Print_Titles</vt:lpstr>
      <vt:lpstr>'Tie-breakers'!Print_Titles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Competitive (9%) Housing Tax Credit ("HTC") Program Award List</dc:title>
  <dc:subject>2018 Competitive (9%) Housing Tax Credit ("HTC") Program</dc:subject>
  <dc:creator>TDHCA</dc:creator>
  <cp:keywords>2018 Competitive HTC</cp:keywords>
  <dc:description>updated January 29, 2019</dc:description>
  <cp:lastModifiedBy>Jason Burr</cp:lastModifiedBy>
  <cp:lastPrinted>2019-01-29T15:39:19Z</cp:lastPrinted>
  <dcterms:created xsi:type="dcterms:W3CDTF">2018-01-09T23:11:29Z</dcterms:created>
  <dcterms:modified xsi:type="dcterms:W3CDTF">2019-01-30T15:05:47Z</dcterms:modified>
  <cp:category>2018 Competitive HTC</cp:category>
</cp:coreProperties>
</file>