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Q:\webmaster_projects\mf_temp_docs\2019\"/>
    </mc:Choice>
  </mc:AlternateContent>
  <bookViews>
    <workbookView xWindow="330" yWindow="405" windowWidth="15960" windowHeight="11760"/>
  </bookViews>
  <sheets>
    <sheet name="Submissions" sheetId="1" r:id="rId1"/>
    <sheet name="Tie-Breakers" sheetId="2" r:id="rId2"/>
    <sheet name="Sheet1" sheetId="3" r:id="rId3"/>
  </sheets>
  <definedNames>
    <definedName name="_xlnm.Print_Area" localSheetId="0">Submissions!$A$1:$AB$164</definedName>
    <definedName name="_xlnm.Print_Titles" localSheetId="0">Submissions!$11:$11</definedName>
    <definedName name="_xlnm.Print_Titles" localSheetId="1">'Tie-Breakers'!$1:$1</definedName>
  </definedNames>
  <calcPr calcId="162913"/>
</workbook>
</file>

<file path=xl/calcChain.xml><?xml version="1.0" encoding="utf-8"?>
<calcChain xmlns="http://schemas.openxmlformats.org/spreadsheetml/2006/main">
  <c r="R77" i="1" l="1"/>
  <c r="R30" i="1"/>
  <c r="R35" i="1"/>
  <c r="R39" i="1"/>
  <c r="R42" i="1"/>
  <c r="R46" i="1"/>
  <c r="R50" i="1"/>
  <c r="R64" i="1"/>
  <c r="R69" i="1"/>
  <c r="R73" i="1"/>
  <c r="R81" i="1"/>
  <c r="R85" i="1"/>
  <c r="R97" i="1"/>
  <c r="R101" i="1"/>
  <c r="R107" i="1"/>
  <c r="R112" i="1"/>
  <c r="R116" i="1"/>
  <c r="R120" i="1"/>
  <c r="R126" i="1"/>
  <c r="R129" i="1"/>
  <c r="R134" i="1"/>
  <c r="R138" i="1"/>
  <c r="R145" i="1"/>
  <c r="R149" i="1"/>
  <c r="R153" i="1"/>
  <c r="R157" i="1"/>
  <c r="R162" i="1"/>
  <c r="U164" i="1"/>
  <c r="C164" i="1"/>
  <c r="L164" i="1" l="1"/>
</calcChain>
</file>

<file path=xl/sharedStrings.xml><?xml version="1.0" encoding="utf-8"?>
<sst xmlns="http://schemas.openxmlformats.org/spreadsheetml/2006/main" count="1084" uniqueCount="416">
  <si>
    <t>Application Number</t>
  </si>
  <si>
    <t>City</t>
  </si>
  <si>
    <t>Development Name</t>
  </si>
  <si>
    <t>County</t>
  </si>
  <si>
    <t>Region</t>
  </si>
  <si>
    <t>Total Units</t>
  </si>
  <si>
    <t>Nonprofit</t>
  </si>
  <si>
    <t>USDA</t>
  </si>
  <si>
    <t>At-Risk</t>
  </si>
  <si>
    <t>Development Address</t>
  </si>
  <si>
    <t>ETJ</t>
  </si>
  <si>
    <t>ZIP Code</t>
  </si>
  <si>
    <t>Urban/Rural</t>
  </si>
  <si>
    <t>Low-Income Units</t>
  </si>
  <si>
    <t>Market Rate Units</t>
  </si>
  <si>
    <t>Census Tract(s)</t>
  </si>
  <si>
    <t>Texas Department of Housing and Community Affairs</t>
  </si>
  <si>
    <t>At-Risk Set-Aside</t>
  </si>
  <si>
    <t>Total HTCs Requested</t>
  </si>
  <si>
    <t>USDA Set-Aside</t>
  </si>
  <si>
    <t>Construction Type</t>
  </si>
  <si>
    <t>Region 1/Rural</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</si>
  <si>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</si>
  <si>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</si>
  <si>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</si>
  <si>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</si>
  <si>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</si>
  <si>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</si>
  <si>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</si>
  <si>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</si>
  <si>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</si>
  <si>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</si>
  <si>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</si>
  <si>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</si>
  <si>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</si>
  <si>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</si>
  <si>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</si>
  <si>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</si>
  <si>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</si>
  <si>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</si>
  <si>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</si>
  <si>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</si>
  <si>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</si>
  <si>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</si>
  <si>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</si>
  <si>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</si>
  <si>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</si>
  <si>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2019 Competitive (9%) Housing Tax Credit ("HTC") Program</t>
  </si>
  <si>
    <t>Morning Star Apartments</t>
  </si>
  <si>
    <t>Wharton</t>
  </si>
  <si>
    <t>Rural</t>
  </si>
  <si>
    <t>x</t>
  </si>
  <si>
    <t>Elderly</t>
  </si>
  <si>
    <t>Walker</t>
  </si>
  <si>
    <t>Cameron</t>
  </si>
  <si>
    <t>General</t>
  </si>
  <si>
    <t>Casa de Manana Apartments</t>
  </si>
  <si>
    <t>Corpus Christi</t>
  </si>
  <si>
    <t>Nueces</t>
  </si>
  <si>
    <t>Urban</t>
  </si>
  <si>
    <t>Houston</t>
  </si>
  <si>
    <t>Harris</t>
  </si>
  <si>
    <t>Round Rock</t>
  </si>
  <si>
    <t>Williamson</t>
  </si>
  <si>
    <t>Tulia</t>
  </si>
  <si>
    <t>Swisher</t>
  </si>
  <si>
    <t>Lubbock</t>
  </si>
  <si>
    <t>Cottonview Terrace</t>
  </si>
  <si>
    <t>Taft</t>
  </si>
  <si>
    <t>San Patricio</t>
  </si>
  <si>
    <t>Killeen</t>
  </si>
  <si>
    <t>Bell</t>
  </si>
  <si>
    <t>Trail Village</t>
  </si>
  <si>
    <t>Brownsville</t>
  </si>
  <si>
    <t>El Paso</t>
  </si>
  <si>
    <t>Country Terrace Apartments</t>
  </si>
  <si>
    <t>Highlands</t>
  </si>
  <si>
    <t>Sonora Seniors Apartments</t>
  </si>
  <si>
    <t>1901 Tayloe Ave</t>
  </si>
  <si>
    <t>Sonora</t>
  </si>
  <si>
    <t>Sutton</t>
  </si>
  <si>
    <t>Colorado City Seniors Apartments</t>
  </si>
  <si>
    <t>1324 E 10th St</t>
  </si>
  <si>
    <t>Colorado City</t>
  </si>
  <si>
    <t>Mitchell</t>
  </si>
  <si>
    <t>Jim Hogg</t>
  </si>
  <si>
    <t>Livingston Seniors Apartments</t>
  </si>
  <si>
    <t>1600 N Houston St</t>
  </si>
  <si>
    <t>Livingston</t>
  </si>
  <si>
    <t>Polk</t>
  </si>
  <si>
    <t>Pine Hills Estates I &amp; II</t>
  </si>
  <si>
    <t>Devine</t>
  </si>
  <si>
    <t>Medina</t>
  </si>
  <si>
    <t>Woodlands Estates I &amp; II</t>
  </si>
  <si>
    <t>Hempstead</t>
  </si>
  <si>
    <t>Waller</t>
  </si>
  <si>
    <t>Wolfforth</t>
  </si>
  <si>
    <t>Metro Tower Lofts</t>
  </si>
  <si>
    <t>Taylor</t>
  </si>
  <si>
    <t>Abilene</t>
  </si>
  <si>
    <t>Ellis</t>
  </si>
  <si>
    <t>Ennis</t>
  </si>
  <si>
    <t>Smith</t>
  </si>
  <si>
    <t>Lakeridge Villas</t>
  </si>
  <si>
    <t>Fort Worth</t>
  </si>
  <si>
    <t>Tarrant</t>
  </si>
  <si>
    <t>Everly Plaza</t>
  </si>
  <si>
    <t>3104 Division Lofts</t>
  </si>
  <si>
    <t>Arlington</t>
  </si>
  <si>
    <t>Hurst</t>
  </si>
  <si>
    <t>Provision at Patriot Place</t>
  </si>
  <si>
    <t>Reserve at New York</t>
  </si>
  <si>
    <t>The Residences at Alsbury</t>
  </si>
  <si>
    <t>Burleson</t>
  </si>
  <si>
    <t>Johnson</t>
  </si>
  <si>
    <t>Kennedale</t>
  </si>
  <si>
    <t>Sunset at Fash Place</t>
  </si>
  <si>
    <t>Cielo Place</t>
  </si>
  <si>
    <t>Hammack Creek Apartments</t>
  </si>
  <si>
    <t>Bardin Apartments</t>
  </si>
  <si>
    <t>Henderson</t>
  </si>
  <si>
    <t>Tool</t>
  </si>
  <si>
    <t>Tool Cedar Trails</t>
  </si>
  <si>
    <t>SilverLeaf at Tool</t>
  </si>
  <si>
    <t>Tyler</t>
  </si>
  <si>
    <t>Rosewood Senior Villas</t>
  </si>
  <si>
    <t>Angelina</t>
  </si>
  <si>
    <t>Lufkin</t>
  </si>
  <si>
    <t>The Villas at Cedar Grove</t>
  </si>
  <si>
    <t>Jefferson</t>
  </si>
  <si>
    <t>Beaumont</t>
  </si>
  <si>
    <t>NWC of Plaza 10 Circle</t>
  </si>
  <si>
    <t>Laurel Vista</t>
  </si>
  <si>
    <t>Huntsville</t>
  </si>
  <si>
    <t>Heritage Estates at Huntsville</t>
  </si>
  <si>
    <t>Brazoria</t>
  </si>
  <si>
    <t>5612 S Rice Ave</t>
  </si>
  <si>
    <t>Fort Bend</t>
  </si>
  <si>
    <t>Edison Lofts</t>
  </si>
  <si>
    <t>Huntington Chimney Rock</t>
  </si>
  <si>
    <t>The Tramonti</t>
  </si>
  <si>
    <t>McKee City Living</t>
  </si>
  <si>
    <t>Gala at MacGregor</t>
  </si>
  <si>
    <t>900 Winston</t>
  </si>
  <si>
    <t>Bastrop</t>
  </si>
  <si>
    <t>Riverwood Commons II</t>
  </si>
  <si>
    <t>Travis</t>
  </si>
  <si>
    <t>Austin</t>
  </si>
  <si>
    <t>Talavera Lofts</t>
  </si>
  <si>
    <t>The Abali</t>
  </si>
  <si>
    <t>Foundation Village</t>
  </si>
  <si>
    <t>Coryell</t>
  </si>
  <si>
    <t>Gatesville</t>
  </si>
  <si>
    <t>Robertson</t>
  </si>
  <si>
    <t>Franklin</t>
  </si>
  <si>
    <t>Franklin Trails</t>
  </si>
  <si>
    <t>Gatesville Trails</t>
  </si>
  <si>
    <t>Villas at Robinett</t>
  </si>
  <si>
    <t>Comal</t>
  </si>
  <si>
    <t>Canyon Lake</t>
  </si>
  <si>
    <t>The Residences at Overlook Ridge</t>
  </si>
  <si>
    <t>Bexar</t>
  </si>
  <si>
    <t>San Antonio</t>
  </si>
  <si>
    <t>Alazan Lofts</t>
  </si>
  <si>
    <t>Luna Flats</t>
  </si>
  <si>
    <t>Hidalgo</t>
  </si>
  <si>
    <t>Progreso</t>
  </si>
  <si>
    <t>Bamboo Estates Apartments</t>
  </si>
  <si>
    <t>McAllen</t>
  </si>
  <si>
    <t>Avanti at Emerald Point</t>
  </si>
  <si>
    <t>Nolana Villas</t>
  </si>
  <si>
    <t>4242 Jackson Apartments</t>
  </si>
  <si>
    <t>Howard</t>
  </si>
  <si>
    <t>Big Spring</t>
  </si>
  <si>
    <t>120 Airbase Rd</t>
  </si>
  <si>
    <t>Heritage Heights at Big Spring</t>
  </si>
  <si>
    <t>Midland</t>
  </si>
  <si>
    <t>Chaparral Apartments</t>
  </si>
  <si>
    <t>Anthony</t>
  </si>
  <si>
    <t>Anthony Palms</t>
  </si>
  <si>
    <t>Patriot Place</t>
  </si>
  <si>
    <t>Ridgestone Estates</t>
  </si>
  <si>
    <t>NC</t>
  </si>
  <si>
    <t>AcR</t>
  </si>
  <si>
    <t>Recon</t>
  </si>
  <si>
    <t>~ 16330 Chimney Rock</t>
  </si>
  <si>
    <t>~ 16360 Chimney Rock</t>
  </si>
  <si>
    <t>11704 and 11706 N Lamar Blvd</t>
  </si>
  <si>
    <t>NE FM 1015 and Hwy 281</t>
  </si>
  <si>
    <t>Elderly Max  $2,323,825</t>
  </si>
  <si>
    <t>Elderly Max  $1,571,107</t>
  </si>
  <si>
    <t>Elderly Max  $5,978,270</t>
  </si>
  <si>
    <t>Elderly Max  $6,442,523</t>
  </si>
  <si>
    <t>Avanti Legacy Bayside</t>
  </si>
  <si>
    <t xml:space="preserve">NW of Paseo Plaza Blvd. </t>
  </si>
  <si>
    <t>Sup Hsg</t>
  </si>
  <si>
    <t>Carla Mancha</t>
  </si>
  <si>
    <t xml:space="preserve">Trinity Place Apartments </t>
  </si>
  <si>
    <t>1203 Cushing Dr.</t>
  </si>
  <si>
    <t>Tracey Fine</t>
  </si>
  <si>
    <t>4135 W Bellfort St.</t>
  </si>
  <si>
    <t>Ina Spokas</t>
  </si>
  <si>
    <t>2500 E Wallisville Rd.</t>
  </si>
  <si>
    <t>Devin Baker</t>
  </si>
  <si>
    <t>Hebbronville Apartments</t>
  </si>
  <si>
    <t>711 N Sigrid Avenue</t>
  </si>
  <si>
    <t>Hebbronville (CDP)</t>
  </si>
  <si>
    <t>Murray Calhoun</t>
  </si>
  <si>
    <t>Scattered Sites: 2nd, 3rd, Ave C, Walnut, Industrial, Ash, E. Escobedo</t>
  </si>
  <si>
    <t>Arthur J. Schuldt, Jr.</t>
  </si>
  <si>
    <t>Telephone Rd. Elderly</t>
  </si>
  <si>
    <t>6000 Telephone Rd.</t>
  </si>
  <si>
    <t>James Williams</t>
  </si>
  <si>
    <t xml:space="preserve">Mid Tule Village Apartments </t>
  </si>
  <si>
    <t>321 SE 7th St.</t>
  </si>
  <si>
    <t>1520 Barfeild Rd.</t>
  </si>
  <si>
    <t>112 Dixon Dr.</t>
  </si>
  <si>
    <t>Josefina Garcia</t>
  </si>
  <si>
    <t>4702 Old Brownsville Rd.</t>
  </si>
  <si>
    <t>Cindy Marquez</t>
  </si>
  <si>
    <t>700 Factory Outlet Dr.</t>
  </si>
  <si>
    <t>Shawn Smith</t>
  </si>
  <si>
    <t>Section 811</t>
  </si>
  <si>
    <t>The Reserves at Saddleback Ranch</t>
  </si>
  <si>
    <t>W side of Flint Ave., S of 12th St.</t>
  </si>
  <si>
    <t>Sally Roth</t>
  </si>
  <si>
    <t xml:space="preserve">Scatt sites on 10th, Main, and Broadway </t>
  </si>
  <si>
    <t>NC-ADR</t>
  </si>
  <si>
    <t>Jacob Mooney</t>
  </si>
  <si>
    <t>Sarah Andre</t>
  </si>
  <si>
    <t>Heritage Heights at Abilene</t>
  </si>
  <si>
    <t>2501 Ross Avenue</t>
  </si>
  <si>
    <t>Adrian Iglesias</t>
  </si>
  <si>
    <t>2404-2406 W Ennis Ave</t>
  </si>
  <si>
    <t>Ryan Hudspeth</t>
  </si>
  <si>
    <t>Michael Fogel</t>
  </si>
  <si>
    <t>1801 8th Ave.</t>
  </si>
  <si>
    <t>Lisa Stephens</t>
  </si>
  <si>
    <t>Mariposa at Harris Rd.</t>
  </si>
  <si>
    <t>NE of S Cooper St. and W Harris Rd.</t>
  </si>
  <si>
    <t>Stuart Shaw</t>
  </si>
  <si>
    <t>3104 W Division St.</t>
  </si>
  <si>
    <t>Churchill at Golden Triangle</t>
  </si>
  <si>
    <t>~ 11000 Metroport Way</t>
  </si>
  <si>
    <t>Brad Forslund</t>
  </si>
  <si>
    <t>Ryan Combs</t>
  </si>
  <si>
    <t>SWC W Hurst Blvd./Arthur Dr.</t>
  </si>
  <si>
    <t>6011 New York Avenue</t>
  </si>
  <si>
    <t>Brian McGeady</t>
  </si>
  <si>
    <t>SWQ of SW Alsbury Blvd./Ridgehill Dr.</t>
  </si>
  <si>
    <t>NEQ Kennedale Sublett Rd./Kennedale Pkwy.</t>
  </si>
  <si>
    <t>NWQ W Bardin Rd and Matlock Rd.</t>
  </si>
  <si>
    <t>2504 Oakland Blvd.</t>
  </si>
  <si>
    <t>Megan Lasch</t>
  </si>
  <si>
    <t>3111 Race St. (aka 3101 Race St.)</t>
  </si>
  <si>
    <t>2001 N. Tool Dr.</t>
  </si>
  <si>
    <t>Ben Dempsey</t>
  </si>
  <si>
    <t>NEQ N Tool Dr. and Oak Cir.</t>
  </si>
  <si>
    <t>Brian Kimes</t>
  </si>
  <si>
    <t>2800 blk. of Calloway Rd.</t>
  </si>
  <si>
    <t>Kent R. Hance</t>
  </si>
  <si>
    <t>2802 S. John Redditt Dr.</t>
  </si>
  <si>
    <t>Rick J. Deyoe</t>
  </si>
  <si>
    <t>Teresa Bowyer</t>
  </si>
  <si>
    <t>NEC FM 2821/American Legion Dr. (fka Industrial Dr.)</t>
  </si>
  <si>
    <t>Amay Inamdar</t>
  </si>
  <si>
    <t>~ 102 Carson Ct.</t>
  </si>
  <si>
    <t>Brennan Sanders</t>
  </si>
  <si>
    <t>600 block of McKee St.</t>
  </si>
  <si>
    <t>Stephan Fairfield</t>
  </si>
  <si>
    <t>2800 Fondren Rd.</t>
  </si>
  <si>
    <t>Les Kilday</t>
  </si>
  <si>
    <t>Mark Musemeche</t>
  </si>
  <si>
    <t>Donna Rickenbacker</t>
  </si>
  <si>
    <t>Nathan Kelley</t>
  </si>
  <si>
    <t>7100 W. Fuqua Dr.</t>
  </si>
  <si>
    <t>Doak Brown</t>
  </si>
  <si>
    <t>440 Old Austin Hwy.</t>
  </si>
  <si>
    <t>Walter Moreau</t>
  </si>
  <si>
    <t>E Side of N IH-35, N of Airport Blvd.</t>
  </si>
  <si>
    <t>SEC &amp; SWC of E 5th St./Navasota St.</t>
  </si>
  <si>
    <t>Janine Sisak</t>
  </si>
  <si>
    <t>W. Decherd St., W of Hearne St.</t>
  </si>
  <si>
    <t>3807 S. Hwy 36</t>
  </si>
  <si>
    <t>~SEC of Robinett Rd./W. Elms Rd.</t>
  </si>
  <si>
    <t>S Side of FM 306, E of Maricopa Dr.</t>
  </si>
  <si>
    <t>4415 San Pedro Avenue</t>
  </si>
  <si>
    <t>Jason Arechiga</t>
  </si>
  <si>
    <t>Scattered sites at El Paso St/Colorado St</t>
  </si>
  <si>
    <t>509 S. Carancahua St.</t>
  </si>
  <si>
    <t>5300 Block of Lipes Blvd</t>
  </si>
  <si>
    <t>Brad Shields</t>
  </si>
  <si>
    <t>4200 Blk N Jackson Rd</t>
  </si>
  <si>
    <t>Arnold Padilla</t>
  </si>
  <si>
    <t>N K Center St. near E. Nolana Ave.</t>
  </si>
  <si>
    <t>Steve Lollis</t>
  </si>
  <si>
    <t>~NWC of E. Fern Ave./N. K Center St.</t>
  </si>
  <si>
    <t>~NEC of E. Fern Ave./N. Jackson Rd.</t>
  </si>
  <si>
    <t>4201 N. Garfield St.</t>
  </si>
  <si>
    <t>Joseph Weatherly</t>
  </si>
  <si>
    <t>R.L. "Bobby" Bowling, IV</t>
  </si>
  <si>
    <t>100 block of Sandia Dr.</t>
  </si>
  <si>
    <t>11050 Montana Avenue</t>
  </si>
  <si>
    <t>Roy Lopez</t>
  </si>
  <si>
    <t>9500 Kenworthy Dr.</t>
  </si>
  <si>
    <t>Tom Deloye</t>
  </si>
  <si>
    <t>Status</t>
  </si>
  <si>
    <t>Estimated At-Risk Available</t>
  </si>
  <si>
    <t>600 Berry Ranch Rd.</t>
  </si>
  <si>
    <t>Pearsall</t>
  </si>
  <si>
    <t>Frio</t>
  </si>
  <si>
    <t>902 Texas Avenue</t>
  </si>
  <si>
    <t>Sweeny</t>
  </si>
  <si>
    <t>Briarwest Apartments</t>
  </si>
  <si>
    <t>Best Possible Score</t>
  </si>
  <si>
    <t>South Rice Apartments</t>
  </si>
  <si>
    <t>10 TAC 11.7(1) Part 1</t>
  </si>
  <si>
    <t>10 TAC 11.7(1) Part 2</t>
  </si>
  <si>
    <t>10 TAC 11.7(2)</t>
  </si>
  <si>
    <t>N/A</t>
  </si>
  <si>
    <t>12.52 mi</t>
  </si>
  <si>
    <t>1600 West Ennis Avenue, Ennis</t>
  </si>
  <si>
    <t>11.74 mi</t>
  </si>
  <si>
    <t>2404 West Ennis Drive, Ennis</t>
  </si>
  <si>
    <t>Country Lane Seniors, 133 Park Hills Drive, Waxahachie (#60042)</t>
  </si>
  <si>
    <t>2.72 mi</t>
  </si>
  <si>
    <t>2404 Oakland Blvd, Fort Worth</t>
  </si>
  <si>
    <t>Columbia Renaissance Sq Senior, ~2801 Morseby St, Fort Worth (18018)</t>
  </si>
  <si>
    <t>.09 mi</t>
  </si>
  <si>
    <t>3111 (aka 3101) Race St, Fort Worth</t>
  </si>
  <si>
    <t>Race Street Lofts, 2902 McLemore St, Fort Worth (#10119)</t>
  </si>
  <si>
    <t>1.56 mi</t>
  </si>
  <si>
    <t>SWC Hurst and Arthur, Hurst</t>
  </si>
  <si>
    <t>Provision at N Valentine, SEC Euless and Valentine, Hurst (#17315)</t>
  </si>
  <si>
    <t>13.36 mi</t>
  </si>
  <si>
    <t>Hwy 67, W of Patriot Pkwy</t>
  </si>
  <si>
    <t>12.72 mi</t>
  </si>
  <si>
    <t>NWQ Hwy 67 and Hwy 157</t>
  </si>
  <si>
    <t>Pecan Tree Apts, 101 Pecan Tree Sq Apts, Grandview (#14277)</t>
  </si>
  <si>
    <t>5.07 mi</t>
  </si>
  <si>
    <t>N Tool Drive, Tool</t>
  </si>
  <si>
    <t>4.74 mi</t>
  </si>
  <si>
    <t>NEQ N Tool Dr and Oak Circle</t>
  </si>
  <si>
    <t>Silverleaf at Gun Barrel City, 400 Church St, Gun Barrel City (#11138)</t>
  </si>
  <si>
    <t>3.63 mi</t>
  </si>
  <si>
    <t>~16330 Chimney Rock, Houston</t>
  </si>
  <si>
    <t>2.30 mi</t>
  </si>
  <si>
    <t>~16360 Chimney Rock Dr, Houston</t>
  </si>
  <si>
    <t>Jubilee at Texas Pkwy, Texas Pkwy, W of Turtle Creek Dr (#17317)</t>
  </si>
  <si>
    <t>1.89 mi</t>
  </si>
  <si>
    <t>Oak Tree Manor Apts, 14603 Fonmeadow, Houston (#04496)</t>
  </si>
  <si>
    <t>2.54 mi</t>
  </si>
  <si>
    <t>4415 San Pedro Ave, San Antonio</t>
  </si>
  <si>
    <t>Enclave Gardens Apts, 1602 Jackson Keller Rd, San Antonio (#07452)</t>
  </si>
  <si>
    <t>1.09 mi</t>
  </si>
  <si>
    <t>3727 Nogalitos St, San Antomio</t>
  </si>
  <si>
    <t>Guild Park Apts, 779 W Mayfield Blvd, San Antonio (#10058)</t>
  </si>
  <si>
    <t>2.56 mi</t>
  </si>
  <si>
    <t>~4501 Thousand Oaks Dr, San Antonio</t>
  </si>
  <si>
    <t>2.32 mi</t>
  </si>
  <si>
    <t>Oak Valley Apts, 12613 Judson Rd, San Antonio (#16435)</t>
  </si>
  <si>
    <t>N K Center St, McAllen</t>
  </si>
  <si>
    <t>3.08 mi</t>
  </si>
  <si>
    <t>NWC E Fern and N K Center St, McAllen</t>
  </si>
  <si>
    <t>Villas at Beaumont, 2200 Beaumont Ave, McAllen (#09923)</t>
  </si>
  <si>
    <t>1.46 mi</t>
  </si>
  <si>
    <t>4200 blk N Jackson Rd, McAllen</t>
  </si>
  <si>
    <t>1.24 mi</t>
  </si>
  <si>
    <t>Memorial Apts II, 501 E jasmine, McAllen (#18235)</t>
  </si>
  <si>
    <t>Avanti at South Bluff</t>
  </si>
  <si>
    <t>1.65 mi</t>
  </si>
  <si>
    <t>2.98 mi</t>
  </si>
  <si>
    <t>2.55 mi</t>
  </si>
  <si>
    <t>2.45 mi</t>
  </si>
  <si>
    <t>(Highest scoring CRP)</t>
  </si>
  <si>
    <t>Miramonte Single Living, 1701 Moore Rd, Fifth Street CDP (#18047)</t>
  </si>
  <si>
    <t>The Miramonte, Moore Rd b/t Court and Fifth Street CDP(#18033)</t>
  </si>
  <si>
    <t>826 E Highland, San Antonio</t>
  </si>
  <si>
    <t>Wheatly Courts, 906 N Mittman, San Antonio (#15069)</t>
  </si>
  <si>
    <t>2.21 mi</t>
  </si>
  <si>
    <t>Bellfort Park Apartments</t>
  </si>
  <si>
    <t>Campanile on Fondren</t>
  </si>
  <si>
    <t>Avanti Legacy Emerald Point</t>
  </si>
  <si>
    <t>Henry Flores IV</t>
  </si>
  <si>
    <t>Henry Flores III</t>
  </si>
  <si>
    <t>Review Status</t>
  </si>
  <si>
    <t>Underwriting Status</t>
  </si>
  <si>
    <t>UR</t>
  </si>
  <si>
    <t>C</t>
  </si>
  <si>
    <t>12976 Westheimer Rd.</t>
  </si>
  <si>
    <t>1.40 mi</t>
  </si>
  <si>
    <t>Address</t>
  </si>
  <si>
    <t>SEC Blue Ridge and Sam Houston Pkwy</t>
  </si>
  <si>
    <t xml:space="preserve">4500 block Thousand Oaks Dr, </t>
  </si>
  <si>
    <t>~NEC E Fern Ave and N Jackson Rd,</t>
  </si>
  <si>
    <t>Deepak P. Sulakhe</t>
  </si>
  <si>
    <t>Estimated Total Amount Available:</t>
  </si>
  <si>
    <t>Gen</t>
  </si>
  <si>
    <t>Cimarron Springs, 1302 E Kilpatrick, Cleburne (#08015)</t>
  </si>
  <si>
    <t>Recommended Award / HTC Request</t>
  </si>
  <si>
    <t>MF Direct Loan</t>
  </si>
  <si>
    <t>Applicant Primary Contact</t>
  </si>
  <si>
    <t>The application log is organized by region and subregion. Applicants selecting the At-Risk/USDA Set-Asides are listed first and are organized by self score rather than by region. Detailed information about each Application and  instructions regarding how to interpret the information presented here is included in previously posted logs on the Department's website.</t>
  </si>
  <si>
    <t>10 TAC 11.7(1) Part1</t>
  </si>
  <si>
    <t xml:space="preserve">Target Population </t>
  </si>
  <si>
    <t>Estimated Amount Available</t>
  </si>
  <si>
    <r>
      <rPr>
        <b/>
        <sz val="10"/>
        <color theme="1"/>
        <rFont val="Garamond"/>
        <family val="1"/>
      </rPr>
      <t>Construction Types:</t>
    </r>
    <r>
      <rPr>
        <sz val="10"/>
        <color theme="1"/>
        <rFont val="Garamond"/>
        <family val="1"/>
      </rPr>
      <t xml:space="preserve">
NC=New Construction
Recon=Reconstruction
Rehab=Rehabilitation
AcR=Acquisition/Rehabilitation</t>
    </r>
    <r>
      <rPr>
        <b/>
        <sz val="10"/>
        <color theme="1"/>
        <rFont val="Calibri"/>
        <family val="2"/>
        <scheme val="minor"/>
      </rPr>
      <t/>
    </r>
  </si>
  <si>
    <r>
      <rPr>
        <b/>
        <sz val="10"/>
        <color rgb="FF000000"/>
        <rFont val="Garamond"/>
        <family val="1"/>
      </rPr>
      <t>Secondary Types:</t>
    </r>
    <r>
      <rPr>
        <sz val="10"/>
        <color rgb="FF000000"/>
        <rFont val="Garamond"/>
        <family val="1"/>
      </rPr>
      <t xml:space="preserve">
ADR=Adaptive Reuse
SS=Scattered Site
AdPh=Additional Phase</t>
    </r>
  </si>
  <si>
    <t>The review status is reflected as "C" for complete or "UR" for under review.</t>
  </si>
  <si>
    <t>Total Applications:</t>
  </si>
  <si>
    <t>The Legacy at Piedmont</t>
  </si>
  <si>
    <t>826 E Highland Blvd</t>
  </si>
  <si>
    <t>Dan Wilson</t>
  </si>
  <si>
    <t>Total Amount Awarded:</t>
  </si>
  <si>
    <t>Awarded Applications</t>
  </si>
  <si>
    <t>Version Date:  July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</si>
</sst>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0.0%"/>
  </numFmts>
  <fonts count="20"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sz val="10"/>
      <color rgb="FF000000"/>
      <name val="Calibri"/>
      <family val="2"/>
    </font>
    <font>
      <sz val="10"/>
      <color indexed="8"/>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sz val="11"/>
      <color rgb="FF000000"/>
      <name val="Calibri"/>
      <family val="2"/>
    </font>
    <font>
      <sz val="11"/>
      <color rgb="FF000000"/>
      <name val="Calibri"/>
      <family val="2"/>
      <scheme val="minor"/>
    </font>
    <font>
      <b/>
      <sz val="16"/>
      <color rgb="FF000000"/>
      <name val="Calibri"/>
      <family val="2"/>
      <scheme val="minor"/>
    </font>
    <font>
      <sz val="10"/>
      <color theme="1"/>
      <name val="Garamond"/>
      <family val="1"/>
    </font>
    <font>
      <b/>
      <sz val="10"/>
      <color theme="1"/>
      <name val="Garamond"/>
      <family val="1"/>
    </font>
    <font>
      <sz val="10"/>
      <color rgb="FF000000"/>
      <name val="Garamond"/>
      <family val="1"/>
    </font>
    <font>
      <b/>
      <sz val="10"/>
      <color rgb="FF000000"/>
      <name val="Garamond"/>
      <family val="1"/>
    </font>
    <font>
      <sz val="10"/>
      <color indexed="8"/>
      <name val="Garamond"/>
      <family val="1"/>
    </font>
  </fonts>
  <fills count="7">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2" fillId="0" borderId="0" applyFont="0" applyFill="0" applyBorder="0" applyAlignment="0" applyProtection="0"/>
  </cellStyleXfs>
  <cellXfs count="140">
    <xf numFmtId="0" fontId="0" fillId="0" borderId="0" xfId="0"/>
    <xf numFmtId="0" fontId="3" fillId="2" borderId="1" xfId="2" applyFont="1" applyFill="1" applyBorder="1" applyAlignment="1">
      <alignment horizontal="center" textRotation="90" wrapText="1"/>
    </xf>
    <xf numFmtId="2" fontId="3" fillId="2" borderId="1" xfId="2" applyNumberFormat="1"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3" fillId="0" borderId="0" xfId="2" applyNumberFormat="1" applyFont="1" applyFill="1" applyBorder="1" applyAlignment="1">
      <alignment horizontal="center" textRotation="90" wrapText="1"/>
    </xf>
    <xf numFmtId="0" fontId="5" fillId="0" borderId="0" xfId="0" applyFont="1" applyFill="1"/>
    <xf numFmtId="0" fontId="4" fillId="0" borderId="0" xfId="0" applyFont="1" applyFill="1" applyAlignment="1">
      <alignment wrapText="1"/>
    </xf>
    <xf numFmtId="5" fontId="3" fillId="0" borderId="0" xfId="1" applyNumberFormat="1" applyFont="1" applyFill="1" applyBorder="1" applyAlignment="1">
      <alignment horizontal="left" vertical="top" wrapText="1"/>
    </xf>
    <xf numFmtId="0" fontId="8" fillId="0" borderId="0" xfId="0" applyFont="1" applyFill="1" applyAlignment="1">
      <alignment horizontal="center"/>
    </xf>
    <xf numFmtId="0" fontId="4" fillId="0" borderId="0" xfId="0" applyFont="1" applyFill="1" applyBorder="1" applyAlignment="1">
      <alignment horizontal="justify" vertical="center" wrapText="1"/>
    </xf>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3" fillId="0" borderId="0" xfId="1" applyNumberFormat="1" applyFont="1" applyFill="1" applyBorder="1" applyAlignment="1">
      <alignment horizontal="center" wrapText="1"/>
    </xf>
    <xf numFmtId="0" fontId="3" fillId="0" borderId="0" xfId="2" applyFont="1" applyFill="1" applyBorder="1" applyAlignment="1">
      <alignment horizontal="left" vertical="top"/>
    </xf>
    <xf numFmtId="0" fontId="6" fillId="0" borderId="0" xfId="2" applyFont="1" applyFill="1" applyBorder="1" applyAlignment="1">
      <alignment horizontal="left" vertical="top" wrapText="1"/>
    </xf>
    <xf numFmtId="0" fontId="10" fillId="0" borderId="0" xfId="0" applyFont="1" applyFill="1"/>
    <xf numFmtId="0" fontId="9" fillId="0" borderId="0" xfId="0" applyFont="1" applyFill="1"/>
    <xf numFmtId="0" fontId="3" fillId="0" borderId="0" xfId="2" applyFont="1" applyFill="1" applyBorder="1" applyAlignment="1">
      <alignment horizontal="left"/>
    </xf>
    <xf numFmtId="0" fontId="4" fillId="0" borderId="0" xfId="0" applyNumberFormat="1" applyFont="1" applyAlignment="1">
      <alignment horizontal="left"/>
    </xf>
    <xf numFmtId="0" fontId="4" fillId="0" borderId="0" xfId="0" applyFont="1"/>
    <xf numFmtId="0" fontId="4" fillId="0" borderId="0" xfId="0" applyNumberFormat="1" applyFont="1" applyFill="1" applyAlignment="1">
      <alignment horizontal="left"/>
    </xf>
    <xf numFmtId="0" fontId="4" fillId="0" borderId="0" xfId="0" applyFont="1" applyAlignment="1">
      <alignment horizontal="left"/>
    </xf>
    <xf numFmtId="0" fontId="3" fillId="2" borderId="1" xfId="2" applyNumberFormat="1" applyFont="1" applyFill="1" applyBorder="1" applyAlignment="1">
      <alignment horizontal="center" textRotation="90" wrapText="1"/>
    </xf>
    <xf numFmtId="0" fontId="5" fillId="0" borderId="0" xfId="0" applyFont="1" applyFill="1" applyAlignment="1">
      <alignment horizontal="center"/>
    </xf>
    <xf numFmtId="0" fontId="10" fillId="3" borderId="1" xfId="0" applyFont="1" applyFill="1" applyBorder="1" applyAlignment="1">
      <alignment horizontal="center" textRotation="90" wrapText="1"/>
    </xf>
    <xf numFmtId="0" fontId="4" fillId="4" borderId="0" xfId="0" applyFont="1" applyFill="1"/>
    <xf numFmtId="0" fontId="4" fillId="4"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0" fontId="4" fillId="0" borderId="0" xfId="0" applyFont="1" applyFill="1" applyAlignment="1"/>
    <xf numFmtId="164" fontId="4" fillId="0" borderId="0" xfId="0" applyNumberFormat="1" applyFont="1" applyFill="1"/>
    <xf numFmtId="0" fontId="0" fillId="0" borderId="0" xfId="0" applyFill="1"/>
    <xf numFmtId="0" fontId="10" fillId="3" borderId="1" xfId="0" applyFont="1" applyFill="1" applyBorder="1" applyAlignment="1">
      <alignment horizontal="center" textRotation="90"/>
    </xf>
    <xf numFmtId="0" fontId="4" fillId="4" borderId="0" xfId="0" applyFont="1" applyFill="1" applyAlignment="1"/>
    <xf numFmtId="0" fontId="5" fillId="0" borderId="0" xfId="0" applyFont="1" applyAlignment="1">
      <alignment horizontal="left"/>
    </xf>
    <xf numFmtId="0" fontId="4" fillId="5" borderId="0" xfId="0" applyNumberFormat="1" applyFont="1" applyFill="1" applyAlignment="1">
      <alignment horizontal="left"/>
    </xf>
    <xf numFmtId="0" fontId="4" fillId="5" borderId="0" xfId="0" applyFont="1" applyFill="1"/>
    <xf numFmtId="0" fontId="5" fillId="5" borderId="0" xfId="0" applyFont="1" applyFill="1" applyAlignment="1">
      <alignment horizontal="center"/>
    </xf>
    <xf numFmtId="0" fontId="5" fillId="5" borderId="0" xfId="0" applyFont="1" applyFill="1" applyAlignment="1">
      <alignment horizontal="left"/>
    </xf>
    <xf numFmtId="166" fontId="4" fillId="0" borderId="0" xfId="4" applyNumberFormat="1" applyFont="1" applyFill="1"/>
    <xf numFmtId="0" fontId="5" fillId="0" borderId="0" xfId="0" applyFont="1" applyFill="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applyFill="1" applyAlignment="1">
      <alignment horizontal="right"/>
    </xf>
    <xf numFmtId="0" fontId="4" fillId="0" borderId="0" xfId="0" applyFont="1" applyAlignment="1">
      <alignment horizontal="right"/>
    </xf>
    <xf numFmtId="2" fontId="4" fillId="0" borderId="0" xfId="0" applyNumberFormat="1" applyFont="1" applyAlignment="1">
      <alignment horizontal="right"/>
    </xf>
    <xf numFmtId="0" fontId="4" fillId="0" borderId="0" xfId="0" applyFont="1" applyFill="1" applyAlignment="1">
      <alignment horizontal="right"/>
    </xf>
    <xf numFmtId="0" fontId="11" fillId="0" borderId="2" xfId="0" applyFont="1" applyFill="1" applyBorder="1" applyAlignment="1">
      <alignment vertical="center" wrapText="1"/>
    </xf>
    <xf numFmtId="0" fontId="5" fillId="0" borderId="0" xfId="0" applyFont="1" applyAlignment="1">
      <alignment horizontal="center"/>
    </xf>
    <xf numFmtId="166" fontId="4" fillId="0" borderId="0" xfId="4" applyNumberFormat="1" applyFont="1" applyAlignment="1">
      <alignment horizontal="right"/>
    </xf>
    <xf numFmtId="166" fontId="5" fillId="0" borderId="0" xfId="4" applyNumberFormat="1" applyFont="1" applyAlignment="1">
      <alignment horizontal="right"/>
    </xf>
    <xf numFmtId="0" fontId="0" fillId="0" borderId="0" xfId="0" applyAlignment="1">
      <alignment horizontal="right"/>
    </xf>
    <xf numFmtId="166" fontId="4" fillId="5" borderId="0" xfId="4" applyNumberFormat="1" applyFont="1" applyFill="1" applyAlignment="1">
      <alignment horizontal="right"/>
    </xf>
    <xf numFmtId="0" fontId="4" fillId="5" borderId="0" xfId="0" applyFont="1" applyFill="1" applyAlignment="1">
      <alignment horizontal="right"/>
    </xf>
    <xf numFmtId="166" fontId="4" fillId="0" borderId="0" xfId="4" applyNumberFormat="1" applyFont="1" applyFill="1" applyAlignment="1">
      <alignment horizontal="right"/>
    </xf>
    <xf numFmtId="1" fontId="4" fillId="0" borderId="0" xfId="0" applyNumberFormat="1" applyFont="1" applyFill="1" applyAlignment="1">
      <alignment horizontal="left"/>
    </xf>
    <xf numFmtId="0" fontId="4" fillId="0" borderId="0" xfId="0" applyFont="1" applyFill="1" applyAlignment="1">
      <alignment horizontal="left"/>
    </xf>
    <xf numFmtId="0" fontId="5" fillId="0" borderId="0" xfId="0" applyFont="1" applyFill="1" applyAlignment="1"/>
    <xf numFmtId="0" fontId="11" fillId="3" borderId="1" xfId="0" applyFont="1" applyFill="1" applyBorder="1" applyAlignment="1">
      <alignment horizontal="center" wrapText="1"/>
    </xf>
    <xf numFmtId="10" fontId="5" fillId="0" borderId="0" xfId="0" applyNumberFormat="1" applyFont="1" applyFill="1" applyAlignment="1"/>
    <xf numFmtId="0" fontId="5" fillId="0" borderId="0" xfId="0" applyFont="1" applyAlignment="1">
      <alignment horizontal="center"/>
    </xf>
    <xf numFmtId="0" fontId="5" fillId="0" borderId="0" xfId="0" applyFont="1" applyFill="1" applyAlignment="1">
      <alignment horizontal="center"/>
    </xf>
    <xf numFmtId="0" fontId="6" fillId="0" borderId="0" xfId="2" applyFont="1" applyFill="1" applyBorder="1" applyAlignment="1">
      <alignment vertical="top" wrapText="1"/>
    </xf>
    <xf numFmtId="0" fontId="7" fillId="0" borderId="0" xfId="0" applyFont="1" applyFill="1"/>
    <xf numFmtId="0" fontId="7" fillId="0" borderId="0" xfId="0" applyFont="1" applyFill="1" applyAlignment="1">
      <alignment horizontal="center"/>
    </xf>
    <xf numFmtId="0" fontId="3" fillId="0" borderId="0" xfId="2" applyFont="1" applyFill="1" applyBorder="1" applyAlignment="1">
      <alignment horizontal="right" vertical="top"/>
    </xf>
    <xf numFmtId="164" fontId="9" fillId="0" borderId="0" xfId="1" applyNumberFormat="1" applyFont="1" applyFill="1"/>
    <xf numFmtId="164" fontId="9" fillId="0" borderId="0" xfId="1" applyNumberFormat="1" applyFont="1" applyFill="1" applyAlignment="1">
      <alignment horizontal="center"/>
    </xf>
    <xf numFmtId="0" fontId="7" fillId="0" borderId="0" xfId="0" applyFont="1" applyFill="1" applyAlignment="1"/>
    <xf numFmtId="0" fontId="3" fillId="0" borderId="0" xfId="2" applyFont="1" applyFill="1" applyBorder="1" applyAlignment="1">
      <alignment vertical="top" wrapText="1"/>
    </xf>
    <xf numFmtId="164" fontId="7"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xf numFmtId="164" fontId="5" fillId="0" borderId="0" xfId="1" applyNumberFormat="1" applyFont="1" applyFill="1" applyAlignment="1">
      <alignment horizontal="center"/>
    </xf>
    <xf numFmtId="0" fontId="9" fillId="0" borderId="0" xfId="0" applyNumberFormat="1" applyFont="1" applyFill="1"/>
    <xf numFmtId="2" fontId="4" fillId="0" borderId="0" xfId="0" applyNumberFormat="1" applyFont="1" applyFill="1" applyAlignment="1">
      <alignment horizontal="right"/>
    </xf>
    <xf numFmtId="166" fontId="5" fillId="0" borderId="0" xfId="0" applyNumberFormat="1" applyFont="1" applyFill="1" applyAlignment="1">
      <alignment horizontal="right"/>
    </xf>
    <xf numFmtId="0" fontId="6" fillId="0" borderId="0" xfId="2" applyFont="1" applyFill="1" applyBorder="1" applyAlignment="1">
      <alignment wrapText="1"/>
    </xf>
    <xf numFmtId="0" fontId="9" fillId="0" borderId="0" xfId="0" applyFont="1" applyFill="1" applyBorder="1"/>
    <xf numFmtId="0" fontId="9" fillId="0" borderId="0" xfId="0" applyNumberFormat="1" applyFont="1" applyFill="1" applyAlignment="1"/>
    <xf numFmtId="0" fontId="3" fillId="0" borderId="0" xfId="2" applyFont="1" applyFill="1" applyBorder="1" applyAlignment="1">
      <alignment horizontal="right"/>
    </xf>
    <xf numFmtId="164" fontId="9" fillId="0" borderId="0" xfId="1" applyNumberFormat="1" applyFont="1" applyFill="1" applyAlignment="1"/>
    <xf numFmtId="0" fontId="4" fillId="0" borderId="0" xfId="4" applyNumberFormat="1" applyFont="1" applyFill="1" applyAlignment="1">
      <alignment horizontal="right"/>
    </xf>
    <xf numFmtId="5" fontId="10" fillId="0" borderId="0" xfId="0" applyNumberFormat="1" applyFont="1" applyFill="1" applyAlignment="1">
      <alignment horizontal="left"/>
    </xf>
    <xf numFmtId="164" fontId="4" fillId="4" borderId="0" xfId="0" applyNumberFormat="1" applyFont="1" applyFill="1"/>
    <xf numFmtId="0" fontId="4" fillId="4" borderId="0" xfId="0" applyFont="1" applyFill="1" applyAlignment="1">
      <alignment horizontal="center"/>
    </xf>
    <xf numFmtId="0" fontId="5" fillId="4" borderId="0" xfId="0" applyFont="1" applyFill="1" applyAlignment="1">
      <alignment horizontal="center"/>
    </xf>
    <xf numFmtId="0" fontId="5" fillId="4" borderId="0" xfId="0" applyFont="1" applyFill="1" applyAlignment="1">
      <alignment horizontal="right"/>
    </xf>
    <xf numFmtId="0" fontId="5" fillId="0" borderId="0" xfId="0" applyFont="1" applyFill="1" applyAlignment="1">
      <alignment horizontal="center"/>
    </xf>
    <xf numFmtId="166" fontId="4" fillId="0" borderId="0" xfId="4" applyNumberFormat="1" applyFont="1"/>
    <xf numFmtId="5" fontId="5" fillId="0" borderId="0" xfId="0" applyNumberFormat="1" applyFont="1" applyFill="1"/>
    <xf numFmtId="0" fontId="7" fillId="0" borderId="0" xfId="0" applyFont="1" applyAlignment="1">
      <alignment horizontal="left"/>
    </xf>
    <xf numFmtId="0" fontId="7" fillId="0" borderId="0" xfId="0" applyFont="1"/>
    <xf numFmtId="0" fontId="7" fillId="0" borderId="0" xfId="0" applyFont="1" applyAlignment="1">
      <alignment horizontal="center"/>
    </xf>
    <xf numFmtId="165" fontId="7" fillId="0" borderId="0" xfId="3" applyNumberFormat="1" applyFont="1"/>
    <xf numFmtId="165" fontId="7" fillId="0" borderId="0" xfId="3" applyNumberFormat="1" applyFont="1" applyAlignment="1">
      <alignment horizontal="center"/>
    </xf>
    <xf numFmtId="0" fontId="13" fillId="0" borderId="0" xfId="0" applyFont="1"/>
    <xf numFmtId="165" fontId="7" fillId="0" borderId="0" xfId="3" applyNumberFormat="1" applyFont="1" applyAlignment="1"/>
    <xf numFmtId="164" fontId="7" fillId="0" borderId="0" xfId="0" applyNumberFormat="1" applyFont="1" applyAlignment="1"/>
    <xf numFmtId="0" fontId="7" fillId="0" borderId="0" xfId="0" applyFont="1" applyAlignment="1"/>
    <xf numFmtId="0" fontId="14" fillId="0" borderId="0" xfId="0" applyFont="1"/>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vertical="center"/>
    </xf>
    <xf numFmtId="0" fontId="9" fillId="0" borderId="0" xfId="0" applyFont="1"/>
    <xf numFmtId="0" fontId="3" fillId="2" borderId="1" xfId="2" applyFont="1" applyFill="1" applyBorder="1" applyAlignment="1">
      <alignment horizontal="left" textRotation="90" wrapText="1"/>
    </xf>
    <xf numFmtId="0" fontId="3" fillId="2" borderId="1" xfId="2" applyFont="1" applyFill="1" applyBorder="1" applyAlignment="1">
      <alignment horizontal="center" wrapText="1"/>
    </xf>
    <xf numFmtId="165" fontId="3" fillId="2" borderId="1" xfId="3" applyNumberFormat="1" applyFont="1" applyFill="1" applyBorder="1" applyAlignment="1">
      <alignment horizontal="center" textRotation="90" wrapText="1"/>
    </xf>
    <xf numFmtId="0" fontId="13" fillId="0" borderId="0" xfId="0" applyFont="1" applyFill="1"/>
    <xf numFmtId="0" fontId="11" fillId="3" borderId="6" xfId="0" applyFont="1" applyFill="1" applyBorder="1" applyAlignment="1">
      <alignment horizontal="center" textRotation="90" wrapText="1"/>
    </xf>
    <xf numFmtId="2" fontId="3" fillId="2" borderId="6" xfId="2" applyNumberFormat="1" applyFont="1" applyFill="1" applyBorder="1" applyAlignment="1">
      <alignment horizontal="center" wrapText="1"/>
    </xf>
    <xf numFmtId="3" fontId="3" fillId="2" borderId="6" xfId="1" applyNumberFormat="1" applyFont="1" applyFill="1" applyBorder="1" applyAlignment="1">
      <alignment horizontal="center" wrapText="1"/>
    </xf>
    <xf numFmtId="165" fontId="3" fillId="2" borderId="6" xfId="3" applyNumberFormat="1" applyFont="1" applyFill="1" applyBorder="1" applyAlignment="1">
      <alignment horizontal="center" wrapText="1"/>
    </xf>
    <xf numFmtId="0" fontId="10" fillId="3" borderId="6" xfId="0" applyFont="1" applyFill="1" applyBorder="1" applyAlignment="1">
      <alignment horizontal="center" textRotation="90" wrapText="1"/>
    </xf>
    <xf numFmtId="0" fontId="10" fillId="3" borderId="6" xfId="0" applyFont="1" applyFill="1" applyBorder="1" applyAlignment="1">
      <alignment horizontal="center" textRotation="90"/>
    </xf>
    <xf numFmtId="0" fontId="3" fillId="2" borderId="6" xfId="2" applyFont="1" applyFill="1" applyBorder="1" applyAlignment="1">
      <alignment horizontal="center" textRotation="90" wrapText="1"/>
    </xf>
    <xf numFmtId="166" fontId="5" fillId="0" borderId="0" xfId="0" applyNumberFormat="1" applyFont="1" applyFill="1" applyAlignment="1"/>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164" fontId="10" fillId="0" borderId="0" xfId="1" applyNumberFormat="1" applyFont="1" applyAlignment="1">
      <alignment horizontal="center"/>
    </xf>
    <xf numFmtId="0" fontId="11" fillId="0" borderId="0" xfId="0" applyFont="1" applyFill="1" applyBorder="1" applyAlignment="1"/>
    <xf numFmtId="0" fontId="4" fillId="6" borderId="0"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14" xfId="0" applyFont="1" applyFill="1" applyBorder="1" applyAlignment="1">
      <alignment horizontal="left" vertical="center" wrapText="1"/>
    </xf>
  </cellXfs>
  <cellStyles count="5">
    <cellStyle name="Comma" xfId="3" builtinId="3"/>
    <cellStyle name="Currency" xfId="1" builtinId="4"/>
    <cellStyle name="Normal" xfId="0" builtinId="0"/>
    <cellStyle name="Normal_Sheet1" xfId="2"/>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2</xdr:rowOff>
    </xdr:from>
    <xdr:to>
      <xdr:col>1</xdr:col>
      <xdr:colOff>1011766</xdr:colOff>
      <xdr:row>5</xdr:row>
      <xdr:rowOff>66359</xdr:rowOff>
    </xdr:to>
    <xdr:pic>
      <xdr:nvPicPr>
        <xdr:cNvPr id="3" name="Picture 2" descr="TDHCA logo.jpg"/>
        <xdr:cNvPicPr>
          <a:picLocks noChangeAspect="1"/>
        </xdr:cNvPicPr>
      </xdr:nvPicPr>
      <xdr:blipFill>
        <a:blip xmlns:r="http://schemas.openxmlformats.org/officeDocument/2006/relationships" r:embed="rId1" cstate="print"/>
        <a:stretch>
          <a:fillRect/>
        </a:stretch>
      </xdr:blipFill>
      <xdr:spPr>
        <a:xfrm>
          <a:off x="400050" y="76202"/>
          <a:ext cx="1115483" cy="1048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64"/>
  <sheetViews>
    <sheetView tabSelected="1" zoomScale="60" zoomScaleNormal="60" zoomScaleSheetLayoutView="90" workbookViewId="0">
      <selection activeCell="A10" sqref="A10:B10"/>
    </sheetView>
  </sheetViews>
  <sheetFormatPr defaultColWidth="9.140625" defaultRowHeight="12.75" x14ac:dyDescent="0.2"/>
  <cols>
    <col min="1" max="1" width="7.42578125" style="9" customWidth="1"/>
    <col min="2" max="2" width="24.7109375" style="9" customWidth="1"/>
    <col min="3" max="3" width="22.85546875" style="9" customWidth="1"/>
    <col min="4" max="4" width="13.7109375" style="9" customWidth="1"/>
    <col min="5" max="5" width="3.28515625" style="9" customWidth="1"/>
    <col min="6" max="6" width="7.42578125" style="9" customWidth="1"/>
    <col min="7" max="7" width="12" style="9" customWidth="1"/>
    <col min="8" max="8" width="3.42578125" style="66" customWidth="1"/>
    <col min="9" max="9" width="5.85546875" style="9" customWidth="1"/>
    <col min="10" max="12" width="3.140625" style="66" customWidth="1"/>
    <col min="13" max="13" width="6.85546875" style="9" customWidth="1"/>
    <col min="14" max="14" width="4.85546875" style="9" customWidth="1"/>
    <col min="15" max="15" width="3.7109375" style="9" customWidth="1"/>
    <col min="16" max="16" width="5.42578125" style="9" customWidth="1"/>
    <col min="17" max="17" width="7.85546875" style="9" customWidth="1"/>
    <col min="18" max="18" width="14" style="77" customWidth="1"/>
    <col min="19" max="20" width="2.42578125" style="78" customWidth="1"/>
    <col min="21" max="21" width="14.42578125" style="9" customWidth="1"/>
    <col min="22" max="22" width="15.140625" style="9" customWidth="1"/>
    <col min="23" max="24" width="6.7109375" style="66" customWidth="1"/>
    <col min="25" max="25" width="6.28515625" style="48" customWidth="1"/>
    <col min="26" max="26" width="9.7109375" style="48" customWidth="1"/>
    <col min="27" max="27" width="4" style="48" customWidth="1"/>
    <col min="28" max="28" width="5.140625" style="48" customWidth="1"/>
    <col min="29" max="29" width="6" style="9" customWidth="1"/>
    <col min="30" max="16384" width="9.140625" style="9"/>
  </cols>
  <sheetData>
    <row r="1" spans="1:114" s="97" customFormat="1" ht="6" customHeight="1" x14ac:dyDescent="0.25">
      <c r="A1" s="96"/>
      <c r="E1" s="98"/>
      <c r="F1" s="98"/>
      <c r="H1" s="98"/>
      <c r="J1" s="98"/>
      <c r="K1" s="98"/>
      <c r="L1" s="98"/>
      <c r="R1" s="99"/>
      <c r="S1" s="100"/>
      <c r="T1" s="99"/>
      <c r="W1" s="98"/>
      <c r="X1" s="98"/>
      <c r="Y1" s="98"/>
      <c r="Z1" s="98"/>
      <c r="AA1" s="98"/>
      <c r="AB1" s="98"/>
      <c r="AC1" s="98"/>
      <c r="AD1" s="98"/>
      <c r="AE1" s="98"/>
      <c r="AF1" s="98"/>
      <c r="AG1" s="101"/>
      <c r="AH1" s="101"/>
      <c r="AI1" s="101"/>
      <c r="AN1" s="68"/>
      <c r="AO1" s="68"/>
    </row>
    <row r="2" spans="1:114" s="97" customFormat="1" ht="15" x14ac:dyDescent="0.25">
      <c r="A2" s="96"/>
      <c r="E2" s="98"/>
      <c r="F2" s="98"/>
      <c r="H2" s="98"/>
      <c r="J2" s="98"/>
      <c r="K2" s="98"/>
      <c r="L2" s="98"/>
      <c r="R2" s="102"/>
      <c r="S2" s="100"/>
      <c r="T2" s="102"/>
      <c r="U2" s="103"/>
      <c r="V2" s="104"/>
      <c r="W2" s="98"/>
      <c r="X2" s="98"/>
      <c r="Y2" s="98"/>
      <c r="Z2" s="98"/>
      <c r="AA2" s="98"/>
      <c r="AB2" s="98"/>
      <c r="AC2" s="98"/>
      <c r="AD2" s="98"/>
      <c r="AE2" s="98"/>
      <c r="AF2" s="98"/>
      <c r="AG2" s="101"/>
      <c r="AH2" s="101"/>
      <c r="AI2" s="101"/>
      <c r="AN2" s="68"/>
      <c r="AO2" s="68"/>
    </row>
    <row r="3" spans="1:114" s="97" customFormat="1" ht="21" customHeight="1" x14ac:dyDescent="0.35">
      <c r="A3" s="96"/>
      <c r="C3" s="105" t="s">
        <v>16</v>
      </c>
      <c r="E3" s="98"/>
      <c r="F3" s="98"/>
      <c r="H3" s="98"/>
      <c r="J3" s="98"/>
      <c r="K3" s="98"/>
      <c r="L3" s="98"/>
      <c r="R3" s="102"/>
      <c r="S3" s="100"/>
      <c r="T3" s="102"/>
      <c r="U3" s="101"/>
      <c r="V3" s="101"/>
      <c r="W3" s="101"/>
      <c r="X3" s="101"/>
      <c r="Y3" s="101"/>
      <c r="Z3" s="101"/>
      <c r="AA3" s="106"/>
      <c r="AB3" s="106"/>
      <c r="AC3" s="106"/>
      <c r="AD3" s="106"/>
      <c r="AE3" s="106"/>
      <c r="AF3" s="98"/>
      <c r="AG3" s="101"/>
      <c r="AH3" s="101"/>
      <c r="AI3" s="101"/>
      <c r="AN3" s="68"/>
      <c r="AO3" s="68"/>
    </row>
    <row r="4" spans="1:114" s="97" customFormat="1" ht="20.25" customHeight="1" x14ac:dyDescent="0.35">
      <c r="A4" s="96"/>
      <c r="C4" s="107" t="s">
        <v>47</v>
      </c>
      <c r="E4" s="98"/>
      <c r="F4" s="98"/>
      <c r="H4" s="98"/>
      <c r="J4" s="98"/>
      <c r="K4" s="98"/>
      <c r="L4" s="98"/>
      <c r="R4" s="99"/>
      <c r="S4" s="100"/>
      <c r="T4" s="99"/>
      <c r="U4" s="101"/>
      <c r="V4" s="101"/>
      <c r="W4" s="101"/>
      <c r="X4" s="101"/>
      <c r="Y4" s="101"/>
      <c r="Z4" s="101"/>
      <c r="AA4" s="106"/>
      <c r="AB4" s="106"/>
      <c r="AC4" s="106"/>
      <c r="AD4" s="106"/>
      <c r="AE4" s="106"/>
      <c r="AF4" s="98"/>
      <c r="AG4" s="101"/>
      <c r="AH4" s="101"/>
      <c r="AI4" s="101"/>
      <c r="AJ4" s="101"/>
      <c r="AK4" s="101"/>
      <c r="AL4" s="101"/>
      <c r="AM4" s="101"/>
      <c r="AN4" s="101"/>
      <c r="AO4" s="101"/>
      <c r="AP4" s="101"/>
      <c r="AQ4" s="101"/>
    </row>
    <row r="5" spans="1:114" s="97" customFormat="1" ht="21.6" customHeight="1" x14ac:dyDescent="0.25">
      <c r="A5" s="96"/>
      <c r="C5" s="108" t="s">
        <v>414</v>
      </c>
      <c r="E5" s="98"/>
      <c r="F5" s="98"/>
      <c r="H5" s="98"/>
      <c r="J5" s="98"/>
      <c r="K5" s="98"/>
      <c r="L5" s="98"/>
      <c r="R5" s="99"/>
      <c r="S5" s="100"/>
      <c r="T5" s="99"/>
      <c r="U5" s="101"/>
      <c r="V5" s="101"/>
      <c r="W5" s="101"/>
      <c r="X5" s="101"/>
      <c r="Y5" s="101"/>
      <c r="Z5" s="101"/>
      <c r="AA5" s="101"/>
      <c r="AB5" s="101"/>
      <c r="AC5" s="101"/>
      <c r="AD5" s="101"/>
      <c r="AF5" s="98"/>
      <c r="AG5" s="101"/>
      <c r="AH5" s="101"/>
      <c r="AI5" s="101"/>
      <c r="AJ5" s="101"/>
      <c r="AK5" s="101"/>
      <c r="AL5" s="101"/>
      <c r="AM5" s="101"/>
      <c r="AN5" s="101"/>
      <c r="AO5" s="101"/>
      <c r="AP5" s="101"/>
      <c r="AQ5" s="101"/>
    </row>
    <row r="6" spans="1:114" s="97" customFormat="1" ht="12" customHeight="1" thickBot="1" x14ac:dyDescent="0.3">
      <c r="A6" s="96"/>
      <c r="C6" s="109"/>
      <c r="E6" s="98"/>
      <c r="F6" s="98"/>
      <c r="H6" s="98"/>
      <c r="J6" s="98"/>
      <c r="K6" s="98"/>
      <c r="L6" s="98"/>
      <c r="R6" s="99"/>
      <c r="S6" s="100"/>
      <c r="T6" s="99"/>
      <c r="U6" s="101"/>
      <c r="V6" s="101"/>
      <c r="W6" s="101"/>
      <c r="X6" s="101"/>
      <c r="Y6" s="101"/>
      <c r="Z6" s="101"/>
      <c r="AA6" s="106"/>
      <c r="AB6" s="106"/>
      <c r="AC6" s="106"/>
      <c r="AD6" s="106"/>
      <c r="AE6" s="106"/>
      <c r="AF6" s="106"/>
      <c r="AG6" s="101"/>
      <c r="AH6" s="101"/>
      <c r="AI6" s="101"/>
      <c r="AJ6" s="101"/>
      <c r="AK6" s="101"/>
      <c r="AL6" s="101"/>
      <c r="AM6" s="101"/>
      <c r="AN6" s="101"/>
      <c r="AO6" s="101"/>
      <c r="AP6" s="101"/>
      <c r="AQ6" s="101"/>
      <c r="AR6" s="101"/>
    </row>
    <row r="7" spans="1:114" s="97" customFormat="1" ht="15" customHeight="1" x14ac:dyDescent="0.25">
      <c r="A7" s="127" t="s">
        <v>402</v>
      </c>
      <c r="B7" s="127"/>
      <c r="C7" s="127"/>
      <c r="D7" s="127"/>
      <c r="E7" s="127"/>
      <c r="F7" s="127"/>
      <c r="G7" s="127"/>
      <c r="H7" s="127"/>
      <c r="I7" s="127"/>
      <c r="J7" s="128" t="s">
        <v>406</v>
      </c>
      <c r="K7" s="129"/>
      <c r="L7" s="129"/>
      <c r="M7" s="129"/>
      <c r="N7" s="129"/>
      <c r="O7" s="129"/>
      <c r="P7" s="129"/>
      <c r="Q7" s="134" t="s">
        <v>407</v>
      </c>
      <c r="R7" s="135"/>
      <c r="S7"/>
      <c r="T7"/>
      <c r="W7"/>
      <c r="X7"/>
      <c r="Y7"/>
      <c r="Z7"/>
      <c r="AA7"/>
      <c r="AB7"/>
      <c r="AC7"/>
      <c r="AD7"/>
      <c r="AE7"/>
      <c r="AF7"/>
      <c r="AG7"/>
      <c r="AH7"/>
      <c r="AI7"/>
      <c r="AJ7"/>
      <c r="AK7" s="101"/>
      <c r="AL7" s="101"/>
      <c r="AM7" s="101"/>
      <c r="AN7" s="101"/>
      <c r="AO7" s="101"/>
      <c r="AP7" s="101"/>
      <c r="AQ7" s="101"/>
      <c r="AR7" s="101"/>
    </row>
    <row r="8" spans="1:114" s="97" customFormat="1" ht="15" customHeight="1" x14ac:dyDescent="0.25">
      <c r="A8" s="127"/>
      <c r="B8" s="127"/>
      <c r="C8" s="127"/>
      <c r="D8" s="127"/>
      <c r="E8" s="127"/>
      <c r="F8" s="127"/>
      <c r="G8" s="127"/>
      <c r="H8" s="127"/>
      <c r="I8" s="127"/>
      <c r="J8" s="130"/>
      <c r="K8" s="131"/>
      <c r="L8" s="131"/>
      <c r="M8" s="131"/>
      <c r="N8" s="131"/>
      <c r="O8" s="131"/>
      <c r="P8" s="131"/>
      <c r="Q8" s="136"/>
      <c r="R8" s="137"/>
      <c r="S8"/>
      <c r="T8"/>
      <c r="AC8"/>
      <c r="AD8"/>
      <c r="AE8"/>
      <c r="AF8"/>
      <c r="AG8"/>
      <c r="AH8"/>
      <c r="AI8"/>
      <c r="AJ8"/>
      <c r="AK8" s="101"/>
      <c r="AL8" s="101"/>
      <c r="AM8" s="101"/>
      <c r="AN8" s="101"/>
      <c r="AO8" s="101"/>
      <c r="AP8" s="101"/>
      <c r="AQ8" s="101"/>
      <c r="AR8" s="101"/>
    </row>
    <row r="9" spans="1:114" s="97" customFormat="1" ht="20.25" customHeight="1" thickBot="1" x14ac:dyDescent="0.3">
      <c r="A9" s="127"/>
      <c r="B9" s="127"/>
      <c r="C9" s="127"/>
      <c r="D9" s="127"/>
      <c r="E9" s="127"/>
      <c r="F9" s="127"/>
      <c r="G9" s="127"/>
      <c r="H9" s="127"/>
      <c r="I9" s="127"/>
      <c r="J9" s="130"/>
      <c r="K9" s="131"/>
      <c r="L9" s="131"/>
      <c r="M9" s="131"/>
      <c r="N9" s="131"/>
      <c r="O9" s="131"/>
      <c r="P9" s="131"/>
      <c r="Q9" s="136"/>
      <c r="R9" s="137"/>
      <c r="S9"/>
      <c r="T9"/>
      <c r="U9"/>
      <c r="V9"/>
      <c r="W9"/>
      <c r="X9"/>
      <c r="Y9"/>
      <c r="Z9"/>
      <c r="AA9"/>
      <c r="AB9"/>
      <c r="AC9"/>
      <c r="AD9"/>
      <c r="AE9"/>
      <c r="AF9" s="106"/>
      <c r="AG9" s="101"/>
      <c r="AH9" s="101"/>
      <c r="AI9" s="101"/>
      <c r="AJ9" s="101"/>
      <c r="AK9" s="101"/>
      <c r="AL9" s="101"/>
      <c r="AM9" s="101"/>
      <c r="AN9" s="101"/>
      <c r="AO9" s="101"/>
      <c r="AP9" s="101"/>
      <c r="AQ9" s="101"/>
      <c r="AR9" s="101"/>
    </row>
    <row r="10" spans="1:114" ht="16.5" customHeight="1" thickBot="1" x14ac:dyDescent="0.3">
      <c r="A10" s="126" t="s">
        <v>415</v>
      </c>
      <c r="B10" s="126"/>
      <c r="C10" s="13"/>
      <c r="D10" s="13"/>
      <c r="E10" s="52"/>
      <c r="F10" s="52"/>
      <c r="G10" s="52"/>
      <c r="H10" s="52"/>
      <c r="I10" s="52"/>
      <c r="J10" s="132"/>
      <c r="K10" s="133"/>
      <c r="L10" s="133"/>
      <c r="M10" s="133"/>
      <c r="N10" s="133"/>
      <c r="O10" s="133"/>
      <c r="P10" s="133"/>
      <c r="Q10" s="138"/>
      <c r="R10" s="139"/>
      <c r="S10"/>
      <c r="T10"/>
      <c r="U10" s="122" t="s">
        <v>408</v>
      </c>
      <c r="V10" s="123"/>
      <c r="W10" s="123"/>
      <c r="X10" s="123"/>
      <c r="Y10" s="123"/>
      <c r="Z10" s="123"/>
      <c r="AA10" s="123"/>
      <c r="AB10" s="124"/>
      <c r="AC10"/>
    </row>
    <row r="11" spans="1:114" s="3" customFormat="1" ht="94.15" customHeight="1" x14ac:dyDescent="0.25">
      <c r="A11" s="110" t="s">
        <v>0</v>
      </c>
      <c r="B11" s="111" t="s">
        <v>2</v>
      </c>
      <c r="C11" s="111" t="s">
        <v>9</v>
      </c>
      <c r="D11" s="111" t="s">
        <v>1</v>
      </c>
      <c r="E11" s="1" t="s">
        <v>10</v>
      </c>
      <c r="F11" s="111" t="s">
        <v>11</v>
      </c>
      <c r="G11" s="111" t="s">
        <v>3</v>
      </c>
      <c r="H11" s="1" t="s">
        <v>4</v>
      </c>
      <c r="I11" s="1" t="s">
        <v>12</v>
      </c>
      <c r="J11" s="120" t="s">
        <v>8</v>
      </c>
      <c r="K11" s="120" t="s">
        <v>7</v>
      </c>
      <c r="L11" s="120" t="s">
        <v>6</v>
      </c>
      <c r="M11" s="120" t="s">
        <v>20</v>
      </c>
      <c r="N11" s="120" t="s">
        <v>13</v>
      </c>
      <c r="O11" s="120" t="s">
        <v>14</v>
      </c>
      <c r="P11" s="120" t="s">
        <v>5</v>
      </c>
      <c r="Q11" s="120" t="s">
        <v>404</v>
      </c>
      <c r="R11" s="117" t="s">
        <v>399</v>
      </c>
      <c r="S11" s="112" t="s">
        <v>400</v>
      </c>
      <c r="T11" s="112" t="s">
        <v>222</v>
      </c>
      <c r="U11" s="116" t="s">
        <v>401</v>
      </c>
      <c r="V11" s="115" t="s">
        <v>15</v>
      </c>
      <c r="W11" s="114" t="s">
        <v>314</v>
      </c>
      <c r="X11" s="118" t="s">
        <v>403</v>
      </c>
      <c r="Y11" s="118" t="s">
        <v>317</v>
      </c>
      <c r="Z11" s="119" t="s">
        <v>318</v>
      </c>
      <c r="AA11" s="114" t="s">
        <v>385</v>
      </c>
      <c r="AB11" s="114" t="s">
        <v>386</v>
      </c>
      <c r="AD11"/>
      <c r="AE11"/>
      <c r="AI11" s="113"/>
      <c r="AJ11" s="101"/>
      <c r="AK11" s="101"/>
      <c r="AL11" s="101"/>
      <c r="AM11" s="101"/>
      <c r="AN11" s="101"/>
      <c r="AO11" s="101"/>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row>
    <row r="12" spans="1:114" s="10" customFormat="1" ht="12.75" customHeight="1" x14ac:dyDescent="0.2">
      <c r="A12" s="22" t="s">
        <v>17</v>
      </c>
      <c r="B12" s="6"/>
      <c r="C12" s="14"/>
      <c r="D12" s="6"/>
      <c r="E12" s="5"/>
      <c r="F12" s="6"/>
      <c r="G12" s="7"/>
      <c r="H12" s="5"/>
      <c r="I12" s="5"/>
      <c r="J12" s="5"/>
      <c r="K12" s="5"/>
      <c r="L12" s="5"/>
      <c r="M12" s="5"/>
      <c r="N12" s="5"/>
      <c r="O12" s="5"/>
      <c r="P12" s="5"/>
      <c r="Q12" s="5"/>
      <c r="R12" s="17"/>
      <c r="S12" s="17"/>
      <c r="T12" s="17"/>
      <c r="U12" s="6"/>
      <c r="V12" s="8"/>
      <c r="W12" s="66"/>
      <c r="X12" s="66"/>
      <c r="Y12" s="48"/>
      <c r="Z12" s="48"/>
      <c r="AA12" s="48"/>
      <c r="AB12" s="48"/>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row>
    <row r="13" spans="1:114" s="33" customFormat="1" x14ac:dyDescent="0.2">
      <c r="A13" s="25">
        <v>19204</v>
      </c>
      <c r="B13" s="33" t="s">
        <v>67</v>
      </c>
      <c r="C13" s="33" t="s">
        <v>208</v>
      </c>
      <c r="D13" s="34" t="s">
        <v>68</v>
      </c>
      <c r="E13" s="32"/>
      <c r="F13" s="32">
        <v>78390</v>
      </c>
      <c r="G13" s="33" t="s">
        <v>69</v>
      </c>
      <c r="H13" s="32">
        <v>10</v>
      </c>
      <c r="I13" s="33" t="s">
        <v>50</v>
      </c>
      <c r="J13" s="32" t="s">
        <v>51</v>
      </c>
      <c r="K13" s="32"/>
      <c r="L13" s="32"/>
      <c r="M13" s="33" t="s">
        <v>183</v>
      </c>
      <c r="N13" s="33">
        <v>72</v>
      </c>
      <c r="O13" s="33">
        <v>0</v>
      </c>
      <c r="P13" s="33">
        <v>72</v>
      </c>
      <c r="Q13" s="33" t="s">
        <v>55</v>
      </c>
      <c r="R13" s="35">
        <v>1090000</v>
      </c>
      <c r="S13" s="32"/>
      <c r="T13" s="32"/>
      <c r="U13" s="33" t="s">
        <v>209</v>
      </c>
      <c r="V13" s="33">
        <v>48409010800</v>
      </c>
      <c r="W13" s="66">
        <v>161</v>
      </c>
      <c r="X13" s="62"/>
      <c r="Y13" s="48"/>
      <c r="Z13" s="62"/>
      <c r="AA13" s="48" t="s">
        <v>388</v>
      </c>
      <c r="AB13" s="48" t="s">
        <v>388</v>
      </c>
    </row>
    <row r="14" spans="1:114" s="33" customFormat="1" x14ac:dyDescent="0.2">
      <c r="A14" s="25">
        <v>19077</v>
      </c>
      <c r="B14" s="33" t="s">
        <v>210</v>
      </c>
      <c r="C14" s="33" t="s">
        <v>211</v>
      </c>
      <c r="D14" s="34" t="s">
        <v>60</v>
      </c>
      <c r="E14" s="32"/>
      <c r="F14" s="32">
        <v>77087</v>
      </c>
      <c r="G14" s="33" t="s">
        <v>61</v>
      </c>
      <c r="H14" s="32">
        <v>6</v>
      </c>
      <c r="I14" s="33" t="s">
        <v>59</v>
      </c>
      <c r="J14" s="32" t="s">
        <v>51</v>
      </c>
      <c r="K14" s="32"/>
      <c r="L14" s="32" t="s">
        <v>51</v>
      </c>
      <c r="M14" s="33" t="s">
        <v>183</v>
      </c>
      <c r="N14" s="33">
        <v>200</v>
      </c>
      <c r="O14" s="33">
        <v>0</v>
      </c>
      <c r="P14" s="33">
        <v>200</v>
      </c>
      <c r="Q14" s="33" t="s">
        <v>52</v>
      </c>
      <c r="R14" s="35">
        <v>1941000</v>
      </c>
      <c r="S14" s="32"/>
      <c r="T14" s="32" t="s">
        <v>51</v>
      </c>
      <c r="U14" s="33" t="s">
        <v>212</v>
      </c>
      <c r="V14" s="33">
        <v>48201332600</v>
      </c>
      <c r="W14" s="66">
        <v>158</v>
      </c>
      <c r="X14" s="66"/>
      <c r="Y14" s="48"/>
      <c r="Z14" s="48"/>
      <c r="AA14" s="48" t="s">
        <v>388</v>
      </c>
      <c r="AB14" s="48" t="s">
        <v>388</v>
      </c>
    </row>
    <row r="15" spans="1:114" s="33" customFormat="1" x14ac:dyDescent="0.2">
      <c r="A15" s="25">
        <v>19024</v>
      </c>
      <c r="B15" s="33" t="s">
        <v>48</v>
      </c>
      <c r="C15" s="33" t="s">
        <v>215</v>
      </c>
      <c r="D15" s="34" t="s">
        <v>49</v>
      </c>
      <c r="E15" s="32"/>
      <c r="F15" s="32">
        <v>77488</v>
      </c>
      <c r="G15" s="33" t="s">
        <v>49</v>
      </c>
      <c r="H15" s="32">
        <v>3</v>
      </c>
      <c r="I15" s="33" t="s">
        <v>50</v>
      </c>
      <c r="J15" s="32" t="s">
        <v>51</v>
      </c>
      <c r="K15" s="32"/>
      <c r="L15" s="32"/>
      <c r="M15" s="33" t="s">
        <v>183</v>
      </c>
      <c r="N15" s="33">
        <v>39</v>
      </c>
      <c r="O15" s="33">
        <v>1</v>
      </c>
      <c r="P15" s="33">
        <v>40</v>
      </c>
      <c r="Q15" s="33" t="s">
        <v>52</v>
      </c>
      <c r="R15" s="35">
        <v>409738</v>
      </c>
      <c r="S15" s="32"/>
      <c r="T15" s="32"/>
      <c r="U15" s="33" t="s">
        <v>199</v>
      </c>
      <c r="V15" s="33">
        <v>48481740500</v>
      </c>
      <c r="W15" s="66">
        <v>156</v>
      </c>
      <c r="X15" s="66"/>
      <c r="Y15" s="48"/>
      <c r="Z15" s="48"/>
      <c r="AA15" s="48" t="s">
        <v>388</v>
      </c>
      <c r="AB15" s="48" t="s">
        <v>388</v>
      </c>
    </row>
    <row r="16" spans="1:114" s="33" customFormat="1" x14ac:dyDescent="0.2">
      <c r="A16" s="25">
        <v>19051</v>
      </c>
      <c r="B16" s="33" t="s">
        <v>56</v>
      </c>
      <c r="C16" s="33" t="s">
        <v>218</v>
      </c>
      <c r="D16" s="34" t="s">
        <v>57</v>
      </c>
      <c r="E16" s="32"/>
      <c r="F16" s="32">
        <v>78405</v>
      </c>
      <c r="G16" s="33" t="s">
        <v>58</v>
      </c>
      <c r="H16" s="32">
        <v>10</v>
      </c>
      <c r="I16" s="33" t="s">
        <v>59</v>
      </c>
      <c r="J16" s="32" t="s">
        <v>51</v>
      </c>
      <c r="K16" s="32"/>
      <c r="L16" s="32" t="s">
        <v>51</v>
      </c>
      <c r="M16" s="33" t="s">
        <v>184</v>
      </c>
      <c r="N16" s="33">
        <v>99</v>
      </c>
      <c r="O16" s="33">
        <v>0</v>
      </c>
      <c r="P16" s="33">
        <v>99</v>
      </c>
      <c r="Q16" s="33" t="s">
        <v>55</v>
      </c>
      <c r="R16" s="35">
        <v>1600000</v>
      </c>
      <c r="S16" s="32" t="s">
        <v>51</v>
      </c>
      <c r="T16" s="32" t="s">
        <v>51</v>
      </c>
      <c r="U16" s="33" t="s">
        <v>219</v>
      </c>
      <c r="V16" s="33">
        <v>48355000800</v>
      </c>
      <c r="W16" s="66">
        <v>155</v>
      </c>
      <c r="X16" s="66"/>
      <c r="Y16" s="48"/>
      <c r="Z16" s="48"/>
      <c r="AA16" s="48" t="s">
        <v>388</v>
      </c>
      <c r="AB16" s="48" t="s">
        <v>388</v>
      </c>
    </row>
    <row r="17" spans="1:28" s="33" customFormat="1" x14ac:dyDescent="0.2">
      <c r="A17" s="25">
        <v>19086</v>
      </c>
      <c r="B17" s="33" t="s">
        <v>197</v>
      </c>
      <c r="C17" s="33" t="s">
        <v>198</v>
      </c>
      <c r="D17" s="34" t="s">
        <v>62</v>
      </c>
      <c r="E17" s="32"/>
      <c r="F17" s="32">
        <v>78664</v>
      </c>
      <c r="G17" s="33" t="s">
        <v>63</v>
      </c>
      <c r="H17" s="32">
        <v>7</v>
      </c>
      <c r="I17" s="33" t="s">
        <v>59</v>
      </c>
      <c r="J17" s="32" t="s">
        <v>51</v>
      </c>
      <c r="K17" s="32"/>
      <c r="L17" s="32"/>
      <c r="M17" s="33" t="s">
        <v>183</v>
      </c>
      <c r="N17" s="33">
        <v>68</v>
      </c>
      <c r="O17" s="33">
        <v>0</v>
      </c>
      <c r="P17" s="33">
        <v>68</v>
      </c>
      <c r="Q17" s="33" t="s">
        <v>52</v>
      </c>
      <c r="R17" s="35">
        <v>659669</v>
      </c>
      <c r="S17" s="32"/>
      <c r="T17" s="32"/>
      <c r="U17" s="33" t="s">
        <v>199</v>
      </c>
      <c r="V17" s="33">
        <v>48491020704</v>
      </c>
      <c r="W17" s="66">
        <v>153</v>
      </c>
      <c r="X17" s="66"/>
      <c r="Y17" s="48"/>
      <c r="Z17" s="48"/>
      <c r="AA17" s="51" t="s">
        <v>388</v>
      </c>
      <c r="AB17" s="51" t="s">
        <v>388</v>
      </c>
    </row>
    <row r="18" spans="1:28" s="33" customFormat="1" x14ac:dyDescent="0.2">
      <c r="A18" s="25">
        <v>19159</v>
      </c>
      <c r="B18" s="33" t="s">
        <v>213</v>
      </c>
      <c r="C18" s="33" t="s">
        <v>214</v>
      </c>
      <c r="D18" s="34" t="s">
        <v>64</v>
      </c>
      <c r="E18" s="32"/>
      <c r="F18" s="32">
        <v>79088</v>
      </c>
      <c r="G18" s="33" t="s">
        <v>65</v>
      </c>
      <c r="H18" s="32">
        <v>1</v>
      </c>
      <c r="I18" s="33" t="s">
        <v>50</v>
      </c>
      <c r="J18" s="32" t="s">
        <v>51</v>
      </c>
      <c r="K18" s="32"/>
      <c r="L18" s="32"/>
      <c r="M18" s="33" t="s">
        <v>183</v>
      </c>
      <c r="N18" s="33">
        <v>49</v>
      </c>
      <c r="O18" s="33">
        <v>1</v>
      </c>
      <c r="P18" s="33">
        <v>50</v>
      </c>
      <c r="Q18" s="33" t="s">
        <v>52</v>
      </c>
      <c r="R18" s="35">
        <v>610398.27</v>
      </c>
      <c r="S18" s="32"/>
      <c r="T18" s="32" t="s">
        <v>51</v>
      </c>
      <c r="U18" s="33" t="s">
        <v>199</v>
      </c>
      <c r="V18" s="33">
        <v>48437950300</v>
      </c>
      <c r="W18" s="66">
        <v>152</v>
      </c>
      <c r="X18" s="66"/>
      <c r="Y18" s="48"/>
      <c r="Z18" s="48"/>
      <c r="AA18" s="48" t="s">
        <v>388</v>
      </c>
      <c r="AB18" s="48" t="s">
        <v>388</v>
      </c>
    </row>
    <row r="19" spans="1:28" s="33" customFormat="1" x14ac:dyDescent="0.2">
      <c r="A19" s="25">
        <v>19087</v>
      </c>
      <c r="B19" s="33" t="s">
        <v>77</v>
      </c>
      <c r="C19" s="33" t="s">
        <v>78</v>
      </c>
      <c r="D19" s="34" t="s">
        <v>79</v>
      </c>
      <c r="E19" s="32"/>
      <c r="F19" s="32">
        <v>76950</v>
      </c>
      <c r="G19" s="33" t="s">
        <v>80</v>
      </c>
      <c r="H19" s="32">
        <v>12</v>
      </c>
      <c r="I19" s="33" t="s">
        <v>50</v>
      </c>
      <c r="J19" s="32"/>
      <c r="K19" s="32" t="s">
        <v>51</v>
      </c>
      <c r="L19" s="32"/>
      <c r="M19" s="33" t="s">
        <v>183</v>
      </c>
      <c r="N19" s="33">
        <v>32</v>
      </c>
      <c r="O19" s="33">
        <v>0</v>
      </c>
      <c r="P19" s="33">
        <v>32</v>
      </c>
      <c r="Q19" s="33" t="s">
        <v>52</v>
      </c>
      <c r="R19" s="35">
        <v>330015</v>
      </c>
      <c r="S19" s="32"/>
      <c r="T19" s="32" t="s">
        <v>51</v>
      </c>
      <c r="U19" s="33" t="s">
        <v>207</v>
      </c>
      <c r="V19" s="33">
        <v>48435950300</v>
      </c>
      <c r="W19" s="66">
        <v>152</v>
      </c>
      <c r="X19" s="62"/>
      <c r="Y19" s="48"/>
      <c r="Z19" s="62"/>
      <c r="AA19" s="48" t="s">
        <v>388</v>
      </c>
      <c r="AB19" s="48" t="s">
        <v>388</v>
      </c>
    </row>
    <row r="20" spans="1:28" s="33" customFormat="1" x14ac:dyDescent="0.2">
      <c r="A20" s="25">
        <v>19112</v>
      </c>
      <c r="B20" s="33" t="s">
        <v>204</v>
      </c>
      <c r="C20" s="33" t="s">
        <v>205</v>
      </c>
      <c r="D20" s="34" t="s">
        <v>206</v>
      </c>
      <c r="E20" s="32"/>
      <c r="F20" s="32">
        <v>78361</v>
      </c>
      <c r="G20" s="33" t="s">
        <v>85</v>
      </c>
      <c r="H20" s="32">
        <v>11</v>
      </c>
      <c r="I20" s="33" t="s">
        <v>50</v>
      </c>
      <c r="J20" s="32"/>
      <c r="K20" s="32" t="s">
        <v>51</v>
      </c>
      <c r="L20" s="32"/>
      <c r="M20" s="33" t="s">
        <v>183</v>
      </c>
      <c r="N20" s="33">
        <v>19</v>
      </c>
      <c r="O20" s="33">
        <v>1</v>
      </c>
      <c r="P20" s="33">
        <v>20</v>
      </c>
      <c r="Q20" s="33" t="s">
        <v>52</v>
      </c>
      <c r="R20" s="35">
        <v>217773</v>
      </c>
      <c r="S20" s="32"/>
      <c r="T20" s="32" t="s">
        <v>51</v>
      </c>
      <c r="U20" s="33" t="s">
        <v>207</v>
      </c>
      <c r="V20" s="33">
        <v>48247950200</v>
      </c>
      <c r="W20" s="66">
        <v>152</v>
      </c>
      <c r="X20" s="62"/>
      <c r="Y20" s="48"/>
      <c r="Z20" s="62"/>
      <c r="AA20" s="48" t="s">
        <v>388</v>
      </c>
      <c r="AB20" s="48" t="s">
        <v>388</v>
      </c>
    </row>
    <row r="21" spans="1:28" s="33" customFormat="1" x14ac:dyDescent="0.2">
      <c r="A21" s="60">
        <v>19076</v>
      </c>
      <c r="B21" s="33" t="s">
        <v>380</v>
      </c>
      <c r="C21" s="33" t="s">
        <v>200</v>
      </c>
      <c r="D21" s="34" t="s">
        <v>60</v>
      </c>
      <c r="E21" s="32"/>
      <c r="F21" s="32">
        <v>77025</v>
      </c>
      <c r="G21" s="33" t="s">
        <v>61</v>
      </c>
      <c r="H21" s="32">
        <v>6</v>
      </c>
      <c r="I21" s="33" t="s">
        <v>59</v>
      </c>
      <c r="J21" s="32" t="s">
        <v>51</v>
      </c>
      <c r="K21" s="32"/>
      <c r="L21" s="32"/>
      <c r="M21" s="33" t="s">
        <v>183</v>
      </c>
      <c r="N21" s="33">
        <v>64</v>
      </c>
      <c r="O21" s="33">
        <v>0</v>
      </c>
      <c r="P21" s="33">
        <v>64</v>
      </c>
      <c r="Q21" s="33" t="s">
        <v>55</v>
      </c>
      <c r="R21" s="35">
        <v>778130</v>
      </c>
      <c r="S21" s="32"/>
      <c r="T21" s="32" t="s">
        <v>51</v>
      </c>
      <c r="U21" s="33" t="s">
        <v>201</v>
      </c>
      <c r="V21" s="33">
        <v>48201420200</v>
      </c>
      <c r="W21" s="66">
        <v>151</v>
      </c>
      <c r="X21" s="62"/>
      <c r="Y21" s="48"/>
      <c r="Z21" s="62"/>
      <c r="AA21" s="48" t="s">
        <v>388</v>
      </c>
      <c r="AB21" s="48" t="s">
        <v>388</v>
      </c>
    </row>
    <row r="22" spans="1:28" s="33" customFormat="1" x14ac:dyDescent="0.2">
      <c r="A22" s="25">
        <v>19058</v>
      </c>
      <c r="B22" s="33" t="s">
        <v>75</v>
      </c>
      <c r="C22" s="33" t="s">
        <v>202</v>
      </c>
      <c r="D22" s="34" t="s">
        <v>76</v>
      </c>
      <c r="E22" s="32" t="s">
        <v>51</v>
      </c>
      <c r="F22" s="32">
        <v>77562</v>
      </c>
      <c r="G22" s="33" t="s">
        <v>61</v>
      </c>
      <c r="H22" s="32">
        <v>6</v>
      </c>
      <c r="I22" s="33" t="s">
        <v>50</v>
      </c>
      <c r="J22" s="32"/>
      <c r="K22" s="32" t="s">
        <v>51</v>
      </c>
      <c r="L22" s="32"/>
      <c r="M22" s="33" t="s">
        <v>183</v>
      </c>
      <c r="N22" s="33">
        <v>126</v>
      </c>
      <c r="O22" s="33">
        <v>1</v>
      </c>
      <c r="P22" s="33">
        <v>127</v>
      </c>
      <c r="Q22" s="33" t="s">
        <v>55</v>
      </c>
      <c r="R22" s="35">
        <v>1195000</v>
      </c>
      <c r="S22" s="32"/>
      <c r="T22" s="32" t="s">
        <v>51</v>
      </c>
      <c r="U22" s="33" t="s">
        <v>203</v>
      </c>
      <c r="V22" s="33">
        <v>48201253000</v>
      </c>
      <c r="W22" s="66">
        <v>151</v>
      </c>
      <c r="X22" s="62"/>
      <c r="Y22" s="48"/>
      <c r="Z22" s="62"/>
      <c r="AA22" s="48" t="s">
        <v>388</v>
      </c>
      <c r="AB22" s="48" t="s">
        <v>388</v>
      </c>
    </row>
    <row r="23" spans="1:28" s="33" customFormat="1" x14ac:dyDescent="0.2">
      <c r="A23" s="25">
        <v>19111</v>
      </c>
      <c r="B23" s="33" t="s">
        <v>81</v>
      </c>
      <c r="C23" s="33" t="s">
        <v>82</v>
      </c>
      <c r="D23" s="34" t="s">
        <v>83</v>
      </c>
      <c r="E23" s="32"/>
      <c r="F23" s="32">
        <v>79512</v>
      </c>
      <c r="G23" s="33" t="s">
        <v>84</v>
      </c>
      <c r="H23" s="32">
        <v>2</v>
      </c>
      <c r="I23" s="33" t="s">
        <v>50</v>
      </c>
      <c r="J23" s="32"/>
      <c r="K23" s="32" t="s">
        <v>51</v>
      </c>
      <c r="L23" s="32"/>
      <c r="M23" s="33" t="s">
        <v>183</v>
      </c>
      <c r="N23" s="33">
        <v>23</v>
      </c>
      <c r="O23" s="33">
        <v>1</v>
      </c>
      <c r="P23" s="33">
        <v>24</v>
      </c>
      <c r="Q23" s="33" t="s">
        <v>52</v>
      </c>
      <c r="R23" s="35">
        <v>255189</v>
      </c>
      <c r="S23" s="32"/>
      <c r="T23" s="32" t="s">
        <v>51</v>
      </c>
      <c r="U23" s="33" t="s">
        <v>207</v>
      </c>
      <c r="V23" s="33">
        <v>48335950200</v>
      </c>
      <c r="W23" s="66">
        <v>151</v>
      </c>
      <c r="X23" s="62"/>
      <c r="Y23" s="48"/>
      <c r="Z23" s="62"/>
      <c r="AA23" s="48" t="s">
        <v>388</v>
      </c>
      <c r="AB23" s="48" t="s">
        <v>388</v>
      </c>
    </row>
    <row r="24" spans="1:28" s="33" customFormat="1" x14ac:dyDescent="0.2">
      <c r="A24" s="25">
        <v>19113</v>
      </c>
      <c r="B24" s="33" t="s">
        <v>86</v>
      </c>
      <c r="C24" s="33" t="s">
        <v>87</v>
      </c>
      <c r="D24" s="34" t="s">
        <v>88</v>
      </c>
      <c r="E24" s="32"/>
      <c r="F24" s="32">
        <v>77351</v>
      </c>
      <c r="G24" s="33" t="s">
        <v>89</v>
      </c>
      <c r="H24" s="32">
        <v>5</v>
      </c>
      <c r="I24" s="33" t="s">
        <v>50</v>
      </c>
      <c r="J24" s="32"/>
      <c r="K24" s="32" t="s">
        <v>51</v>
      </c>
      <c r="L24" s="32"/>
      <c r="M24" s="33" t="s">
        <v>183</v>
      </c>
      <c r="N24" s="33">
        <v>35</v>
      </c>
      <c r="O24" s="33">
        <v>1</v>
      </c>
      <c r="P24" s="33">
        <v>36</v>
      </c>
      <c r="Q24" s="33" t="s">
        <v>52</v>
      </c>
      <c r="R24" s="35">
        <v>340542</v>
      </c>
      <c r="S24" s="32"/>
      <c r="T24" s="32" t="s">
        <v>51</v>
      </c>
      <c r="U24" s="33" t="s">
        <v>207</v>
      </c>
      <c r="V24" s="33">
        <v>48373210500</v>
      </c>
      <c r="W24" s="66">
        <v>151</v>
      </c>
      <c r="X24" s="62"/>
      <c r="Y24" s="48"/>
      <c r="Z24" s="62"/>
      <c r="AA24" s="48" t="s">
        <v>388</v>
      </c>
      <c r="AB24" s="48" t="s">
        <v>388</v>
      </c>
    </row>
    <row r="25" spans="1:28" s="33" customFormat="1" x14ac:dyDescent="0.2">
      <c r="A25" s="25">
        <v>19356</v>
      </c>
      <c r="B25" s="33" t="s">
        <v>90</v>
      </c>
      <c r="C25" s="33" t="s">
        <v>216</v>
      </c>
      <c r="D25" s="34" t="s">
        <v>91</v>
      </c>
      <c r="E25" s="32"/>
      <c r="F25" s="32">
        <v>78016</v>
      </c>
      <c r="G25" s="33" t="s">
        <v>92</v>
      </c>
      <c r="H25" s="32">
        <v>9</v>
      </c>
      <c r="I25" s="33" t="s">
        <v>50</v>
      </c>
      <c r="J25" s="32"/>
      <c r="K25" s="32" t="s">
        <v>51</v>
      </c>
      <c r="L25" s="32"/>
      <c r="M25" s="33" t="s">
        <v>183</v>
      </c>
      <c r="N25" s="33">
        <v>68</v>
      </c>
      <c r="O25" s="33">
        <v>0</v>
      </c>
      <c r="P25" s="33">
        <v>68</v>
      </c>
      <c r="Q25" s="33" t="s">
        <v>52</v>
      </c>
      <c r="R25" s="35">
        <v>716238</v>
      </c>
      <c r="S25" s="32"/>
      <c r="T25" s="32" t="s">
        <v>51</v>
      </c>
      <c r="U25" s="33" t="s">
        <v>217</v>
      </c>
      <c r="V25" s="33">
        <v>48325000800</v>
      </c>
      <c r="W25" s="66">
        <v>149</v>
      </c>
      <c r="X25" s="66"/>
      <c r="Y25" s="48"/>
      <c r="Z25" s="48"/>
      <c r="AA25" s="48" t="s">
        <v>388</v>
      </c>
      <c r="AB25" s="48" t="s">
        <v>388</v>
      </c>
    </row>
    <row r="26" spans="1:28" s="33" customFormat="1" x14ac:dyDescent="0.2">
      <c r="A26" s="31"/>
      <c r="B26" s="30"/>
      <c r="C26" s="33" t="s">
        <v>308</v>
      </c>
      <c r="D26" s="34" t="s">
        <v>309</v>
      </c>
      <c r="E26" s="32"/>
      <c r="F26" s="32">
        <v>78061</v>
      </c>
      <c r="G26" s="33" t="s">
        <v>310</v>
      </c>
      <c r="H26" s="32">
        <v>9</v>
      </c>
      <c r="I26" s="33" t="s">
        <v>50</v>
      </c>
      <c r="J26" s="32"/>
      <c r="K26" s="32"/>
      <c r="L26" s="32"/>
      <c r="M26" s="30"/>
      <c r="N26" s="30"/>
      <c r="O26" s="30"/>
      <c r="P26" s="30"/>
      <c r="Q26" s="30"/>
      <c r="R26" s="89"/>
      <c r="S26" s="90"/>
      <c r="T26" s="90"/>
      <c r="U26" s="30"/>
      <c r="V26" s="33">
        <v>48163950100</v>
      </c>
      <c r="W26" s="91"/>
      <c r="X26" s="91"/>
      <c r="Y26" s="92"/>
      <c r="Z26" s="92"/>
      <c r="AA26" s="92"/>
      <c r="AB26" s="92"/>
    </row>
    <row r="27" spans="1:28" s="33" customFormat="1" x14ac:dyDescent="0.2">
      <c r="A27" s="25">
        <v>19357</v>
      </c>
      <c r="B27" s="33" t="s">
        <v>93</v>
      </c>
      <c r="C27" s="33" t="s">
        <v>220</v>
      </c>
      <c r="D27" s="34" t="s">
        <v>94</v>
      </c>
      <c r="E27" s="32"/>
      <c r="F27" s="32">
        <v>77445</v>
      </c>
      <c r="G27" s="33" t="s">
        <v>95</v>
      </c>
      <c r="H27" s="32">
        <v>6</v>
      </c>
      <c r="I27" s="33" t="s">
        <v>50</v>
      </c>
      <c r="J27" s="32"/>
      <c r="K27" s="32" t="s">
        <v>51</v>
      </c>
      <c r="L27" s="32"/>
      <c r="M27" s="33" t="s">
        <v>183</v>
      </c>
      <c r="N27" s="33">
        <v>82</v>
      </c>
      <c r="O27" s="33">
        <v>0</v>
      </c>
      <c r="P27" s="33">
        <v>82</v>
      </c>
      <c r="Q27" s="33" t="s">
        <v>52</v>
      </c>
      <c r="R27" s="35">
        <v>839987</v>
      </c>
      <c r="S27" s="32"/>
      <c r="T27" s="32" t="s">
        <v>51</v>
      </c>
      <c r="U27" s="33" t="s">
        <v>221</v>
      </c>
      <c r="V27" s="33">
        <v>48473680500</v>
      </c>
      <c r="W27" s="66">
        <v>146</v>
      </c>
      <c r="X27" s="62"/>
      <c r="Y27" s="48"/>
      <c r="Z27" s="62"/>
      <c r="AA27" s="48" t="s">
        <v>388</v>
      </c>
      <c r="AB27" s="48" t="s">
        <v>388</v>
      </c>
    </row>
    <row r="28" spans="1:28" s="33" customFormat="1" x14ac:dyDescent="0.2">
      <c r="A28" s="31"/>
      <c r="B28" s="30"/>
      <c r="C28" s="33" t="s">
        <v>311</v>
      </c>
      <c r="D28" s="34" t="s">
        <v>312</v>
      </c>
      <c r="E28" s="32"/>
      <c r="F28" s="32">
        <v>77480</v>
      </c>
      <c r="G28" s="33" t="s">
        <v>135</v>
      </c>
      <c r="H28" s="32">
        <v>6</v>
      </c>
      <c r="I28" s="33" t="s">
        <v>50</v>
      </c>
      <c r="J28" s="32"/>
      <c r="K28" s="32"/>
      <c r="L28" s="32"/>
      <c r="M28" s="30"/>
      <c r="N28" s="30"/>
      <c r="O28" s="30"/>
      <c r="P28" s="30"/>
      <c r="Q28" s="30"/>
      <c r="R28" s="89"/>
      <c r="S28" s="90"/>
      <c r="T28" s="90"/>
      <c r="U28" s="30"/>
      <c r="V28" s="33">
        <v>48039662800</v>
      </c>
      <c r="W28" s="91"/>
      <c r="X28" s="91"/>
      <c r="Y28" s="92"/>
      <c r="Z28" s="92"/>
      <c r="AA28" s="92"/>
      <c r="AB28" s="92"/>
    </row>
    <row r="29" spans="1:28" s="33" customFormat="1" x14ac:dyDescent="0.2">
      <c r="A29" s="25">
        <v>19208</v>
      </c>
      <c r="B29" s="33" t="s">
        <v>72</v>
      </c>
      <c r="C29" s="33" t="s">
        <v>194</v>
      </c>
      <c r="D29" s="34" t="s">
        <v>73</v>
      </c>
      <c r="E29" s="32"/>
      <c r="F29" s="32">
        <v>78526</v>
      </c>
      <c r="G29" s="33" t="s">
        <v>54</v>
      </c>
      <c r="H29" s="32">
        <v>11</v>
      </c>
      <c r="I29" s="33" t="s">
        <v>59</v>
      </c>
      <c r="J29" s="32" t="s">
        <v>51</v>
      </c>
      <c r="K29" s="32"/>
      <c r="L29" s="32" t="s">
        <v>51</v>
      </c>
      <c r="M29" s="33" t="s">
        <v>182</v>
      </c>
      <c r="N29" s="33">
        <v>48</v>
      </c>
      <c r="O29" s="33">
        <v>0</v>
      </c>
      <c r="P29" s="33">
        <v>48</v>
      </c>
      <c r="Q29" s="33" t="s">
        <v>55</v>
      </c>
      <c r="R29" s="35">
        <v>999461</v>
      </c>
      <c r="S29" s="32"/>
      <c r="T29" s="32" t="s">
        <v>51</v>
      </c>
      <c r="U29" s="33" t="s">
        <v>196</v>
      </c>
      <c r="V29" s="33">
        <v>48061014500</v>
      </c>
      <c r="W29" s="66">
        <v>146</v>
      </c>
      <c r="X29" s="66"/>
      <c r="Y29" s="48"/>
      <c r="Z29" s="48"/>
      <c r="AA29" s="48" t="s">
        <v>388</v>
      </c>
      <c r="AB29" s="48" t="s">
        <v>388</v>
      </c>
    </row>
    <row r="30" spans="1:28" x14ac:dyDescent="0.2">
      <c r="A30" s="18" t="s">
        <v>307</v>
      </c>
      <c r="B30" s="67"/>
      <c r="C30" s="15">
        <v>11996371</v>
      </c>
      <c r="D30" s="68"/>
      <c r="E30" s="69"/>
      <c r="F30" s="68"/>
      <c r="G30" s="68"/>
      <c r="H30" s="69"/>
      <c r="I30" s="68"/>
      <c r="J30" s="69"/>
      <c r="K30" s="12"/>
      <c r="L30" s="69"/>
      <c r="M30" s="68"/>
      <c r="N30" s="68"/>
      <c r="O30" s="68"/>
      <c r="P30" s="68"/>
      <c r="Q30" s="70" t="s">
        <v>18</v>
      </c>
      <c r="R30" s="71">
        <f>SUM(R13:R29)</f>
        <v>11983140.27</v>
      </c>
      <c r="S30" s="72"/>
      <c r="T30" s="72"/>
      <c r="U30" s="73"/>
      <c r="V30" s="68"/>
    </row>
    <row r="31" spans="1:28" x14ac:dyDescent="0.2">
      <c r="A31" s="19"/>
      <c r="B31" s="74" t="s">
        <v>19</v>
      </c>
      <c r="C31" s="15">
        <v>4050076</v>
      </c>
      <c r="D31" s="68"/>
      <c r="E31" s="69"/>
      <c r="F31" s="68"/>
      <c r="G31" s="68"/>
      <c r="H31" s="69"/>
      <c r="I31" s="68"/>
      <c r="J31" s="69"/>
      <c r="K31" s="12"/>
      <c r="L31" s="69"/>
      <c r="M31" s="68"/>
      <c r="N31" s="68"/>
      <c r="O31" s="68"/>
      <c r="P31" s="68"/>
      <c r="Q31" s="68"/>
      <c r="R31" s="75"/>
      <c r="S31" s="76"/>
      <c r="T31" s="76"/>
      <c r="U31" s="73"/>
      <c r="V31" s="68"/>
    </row>
    <row r="32" spans="1:28" ht="12" customHeight="1" x14ac:dyDescent="0.2">
      <c r="C32" s="62"/>
      <c r="E32" s="66"/>
    </row>
    <row r="33" spans="1:28" x14ac:dyDescent="0.2">
      <c r="A33" s="20" t="s">
        <v>21</v>
      </c>
      <c r="C33" s="62"/>
      <c r="E33" s="66"/>
    </row>
    <row r="34" spans="1:28" s="33" customFormat="1" x14ac:dyDescent="0.2">
      <c r="A34" s="25">
        <v>19235</v>
      </c>
      <c r="B34" s="33" t="s">
        <v>223</v>
      </c>
      <c r="C34" s="33" t="s">
        <v>224</v>
      </c>
      <c r="D34" s="34" t="s">
        <v>96</v>
      </c>
      <c r="E34" s="32" t="s">
        <v>51</v>
      </c>
      <c r="F34" s="32">
        <v>79382</v>
      </c>
      <c r="G34" s="33" t="s">
        <v>66</v>
      </c>
      <c r="H34" s="32">
        <v>1</v>
      </c>
      <c r="I34" s="33" t="s">
        <v>50</v>
      </c>
      <c r="J34" s="32"/>
      <c r="K34" s="32"/>
      <c r="L34" s="32"/>
      <c r="M34" s="33" t="s">
        <v>182</v>
      </c>
      <c r="N34" s="33">
        <v>34</v>
      </c>
      <c r="O34" s="33">
        <v>6</v>
      </c>
      <c r="P34" s="33">
        <v>40</v>
      </c>
      <c r="Q34" s="33" t="s">
        <v>55</v>
      </c>
      <c r="R34" s="35">
        <v>722312</v>
      </c>
      <c r="S34" s="32" t="s">
        <v>51</v>
      </c>
      <c r="T34" s="32"/>
      <c r="U34" s="33" t="s">
        <v>225</v>
      </c>
      <c r="V34" s="33">
        <v>48303010408</v>
      </c>
      <c r="W34" s="66">
        <v>153</v>
      </c>
      <c r="X34" s="64">
        <v>4.2000000000000003E-2</v>
      </c>
      <c r="Y34" s="48">
        <v>3044</v>
      </c>
      <c r="Z34" s="48" t="s">
        <v>319</v>
      </c>
      <c r="AA34" s="51" t="s">
        <v>388</v>
      </c>
      <c r="AB34" s="51" t="s">
        <v>388</v>
      </c>
    </row>
    <row r="35" spans="1:28" x14ac:dyDescent="0.2">
      <c r="A35" s="18" t="s">
        <v>405</v>
      </c>
      <c r="B35" s="67"/>
      <c r="C35" s="15">
        <v>735665.74</v>
      </c>
      <c r="D35" s="68"/>
      <c r="E35" s="69"/>
      <c r="F35" s="68"/>
      <c r="G35" s="68"/>
      <c r="H35" s="69"/>
      <c r="I35" s="79"/>
      <c r="J35" s="69"/>
      <c r="K35" s="69"/>
      <c r="L35" s="69"/>
      <c r="M35" s="68"/>
      <c r="N35" s="68"/>
      <c r="O35" s="68"/>
      <c r="P35" s="68"/>
      <c r="Q35" s="70" t="s">
        <v>18</v>
      </c>
      <c r="R35" s="71">
        <f>SUM(R34:R34)</f>
        <v>722312</v>
      </c>
      <c r="S35" s="72"/>
      <c r="T35" s="72"/>
      <c r="U35" s="73"/>
      <c r="V35" s="68"/>
    </row>
    <row r="36" spans="1:28" ht="12" customHeight="1" collapsed="1" x14ac:dyDescent="0.2">
      <c r="C36" s="62"/>
      <c r="E36" s="66"/>
    </row>
    <row r="37" spans="1:28" x14ac:dyDescent="0.2">
      <c r="A37" s="20" t="s">
        <v>22</v>
      </c>
      <c r="C37" s="62"/>
      <c r="E37" s="66"/>
    </row>
    <row r="38" spans="1:28" s="33" customFormat="1" x14ac:dyDescent="0.2">
      <c r="A38" s="25">
        <v>19088</v>
      </c>
      <c r="B38" s="33" t="s">
        <v>97</v>
      </c>
      <c r="C38" s="33" t="s">
        <v>226</v>
      </c>
      <c r="D38" s="34" t="s">
        <v>66</v>
      </c>
      <c r="E38" s="32"/>
      <c r="F38" s="32">
        <v>79401</v>
      </c>
      <c r="G38" s="33" t="s">
        <v>66</v>
      </c>
      <c r="H38" s="32">
        <v>1</v>
      </c>
      <c r="I38" s="33" t="s">
        <v>59</v>
      </c>
      <c r="J38" s="32"/>
      <c r="K38" s="32"/>
      <c r="L38" s="32"/>
      <c r="M38" s="33" t="s">
        <v>227</v>
      </c>
      <c r="N38" s="33">
        <v>75</v>
      </c>
      <c r="O38" s="33">
        <v>14</v>
      </c>
      <c r="P38" s="33">
        <v>89</v>
      </c>
      <c r="Q38" s="33" t="s">
        <v>55</v>
      </c>
      <c r="R38" s="35">
        <v>1256699</v>
      </c>
      <c r="S38" s="32"/>
      <c r="T38" s="32" t="s">
        <v>51</v>
      </c>
      <c r="U38" s="33" t="s">
        <v>228</v>
      </c>
      <c r="V38" s="33">
        <v>48303000700</v>
      </c>
      <c r="W38" s="66">
        <v>159</v>
      </c>
      <c r="X38" s="66"/>
      <c r="Y38" s="48"/>
      <c r="Z38" s="48"/>
      <c r="AA38" s="48" t="s">
        <v>388</v>
      </c>
      <c r="AB38" s="48" t="s">
        <v>388</v>
      </c>
    </row>
    <row r="39" spans="1:28" x14ac:dyDescent="0.2">
      <c r="A39" s="18" t="s">
        <v>405</v>
      </c>
      <c r="B39" s="67"/>
      <c r="C39" s="15">
        <v>1280847.05</v>
      </c>
      <c r="D39" s="68"/>
      <c r="E39" s="69"/>
      <c r="F39" s="68"/>
      <c r="G39" s="68"/>
      <c r="H39" s="69"/>
      <c r="I39" s="79"/>
      <c r="J39" s="69"/>
      <c r="K39" s="69"/>
      <c r="L39" s="69"/>
      <c r="M39" s="68"/>
      <c r="N39" s="68"/>
      <c r="O39" s="68"/>
      <c r="P39" s="68"/>
      <c r="Q39" s="70" t="s">
        <v>18</v>
      </c>
      <c r="R39" s="71">
        <f>SUM(R38:R38)</f>
        <v>1256699</v>
      </c>
      <c r="S39" s="72"/>
      <c r="T39" s="72"/>
      <c r="U39" s="73"/>
      <c r="V39" s="68"/>
    </row>
    <row r="40" spans="1:28" ht="12" customHeight="1" collapsed="1" x14ac:dyDescent="0.2">
      <c r="C40" s="62"/>
      <c r="E40" s="66"/>
    </row>
    <row r="41" spans="1:28" x14ac:dyDescent="0.2">
      <c r="A41" s="21" t="s">
        <v>23</v>
      </c>
      <c r="C41" s="62"/>
      <c r="E41" s="66"/>
    </row>
    <row r="42" spans="1:28" x14ac:dyDescent="0.2">
      <c r="A42" s="18" t="s">
        <v>405</v>
      </c>
      <c r="B42" s="67"/>
      <c r="C42" s="15">
        <v>600000</v>
      </c>
      <c r="D42" s="68"/>
      <c r="E42" s="69"/>
      <c r="F42" s="68"/>
      <c r="G42" s="68"/>
      <c r="H42" s="69"/>
      <c r="I42" s="79"/>
      <c r="J42" s="69"/>
      <c r="K42" s="69"/>
      <c r="L42" s="69"/>
      <c r="M42" s="68"/>
      <c r="N42" s="68"/>
      <c r="O42" s="68"/>
      <c r="P42" s="68"/>
      <c r="Q42" s="70" t="s">
        <v>18</v>
      </c>
      <c r="R42" s="71">
        <f>SUM(R41:R41)</f>
        <v>0</v>
      </c>
      <c r="S42" s="72"/>
      <c r="T42" s="72"/>
      <c r="U42" s="73"/>
      <c r="V42" s="68"/>
    </row>
    <row r="43" spans="1:28" ht="12" customHeight="1" collapsed="1" x14ac:dyDescent="0.2">
      <c r="C43" s="62"/>
      <c r="E43" s="66"/>
    </row>
    <row r="44" spans="1:28" ht="13.9" customHeight="1" x14ac:dyDescent="0.2">
      <c r="A44" s="20" t="s">
        <v>24</v>
      </c>
      <c r="C44" s="62"/>
      <c r="E44" s="66"/>
    </row>
    <row r="45" spans="1:28" s="33" customFormat="1" x14ac:dyDescent="0.2">
      <c r="A45" s="25">
        <v>19216</v>
      </c>
      <c r="B45" s="33" t="s">
        <v>230</v>
      </c>
      <c r="C45" s="33" t="s">
        <v>231</v>
      </c>
      <c r="D45" s="34" t="s">
        <v>99</v>
      </c>
      <c r="E45" s="32"/>
      <c r="F45" s="32">
        <v>79605</v>
      </c>
      <c r="G45" s="33" t="s">
        <v>98</v>
      </c>
      <c r="H45" s="32">
        <v>2</v>
      </c>
      <c r="I45" s="33" t="s">
        <v>59</v>
      </c>
      <c r="J45" s="32"/>
      <c r="K45" s="32"/>
      <c r="L45" s="32"/>
      <c r="M45" s="33" t="s">
        <v>182</v>
      </c>
      <c r="N45" s="33">
        <v>42</v>
      </c>
      <c r="O45" s="33">
        <v>6</v>
      </c>
      <c r="P45" s="33">
        <v>48</v>
      </c>
      <c r="Q45" s="33" t="s">
        <v>52</v>
      </c>
      <c r="R45" s="35">
        <v>600000</v>
      </c>
      <c r="S45" s="32" t="s">
        <v>51</v>
      </c>
      <c r="T45" s="32" t="s">
        <v>51</v>
      </c>
      <c r="U45" s="33" t="s">
        <v>232</v>
      </c>
      <c r="V45" s="33">
        <v>48441012300</v>
      </c>
      <c r="W45" s="66">
        <v>155</v>
      </c>
      <c r="X45" s="44">
        <v>0.11600000000000001</v>
      </c>
      <c r="Y45" s="51">
        <v>1803</v>
      </c>
      <c r="Z45" s="51" t="s">
        <v>319</v>
      </c>
      <c r="AA45" s="51" t="s">
        <v>388</v>
      </c>
      <c r="AB45" s="51" t="s">
        <v>388</v>
      </c>
    </row>
    <row r="46" spans="1:28" x14ac:dyDescent="0.2">
      <c r="A46" s="18" t="s">
        <v>405</v>
      </c>
      <c r="B46" s="67"/>
      <c r="C46" s="15">
        <v>600000</v>
      </c>
      <c r="D46" s="68"/>
      <c r="E46" s="69"/>
      <c r="F46" s="68"/>
      <c r="G46" s="68"/>
      <c r="H46" s="69"/>
      <c r="I46" s="79"/>
      <c r="J46" s="69"/>
      <c r="K46" s="69"/>
      <c r="L46" s="69"/>
      <c r="M46" s="68"/>
      <c r="N46" s="68"/>
      <c r="O46" s="68"/>
      <c r="P46" s="68"/>
      <c r="Q46" s="70" t="s">
        <v>18</v>
      </c>
      <c r="R46" s="71">
        <f>SUM(R45:R45)</f>
        <v>600000</v>
      </c>
      <c r="S46" s="72"/>
      <c r="T46" s="72"/>
      <c r="U46" s="73"/>
      <c r="V46" s="68"/>
    </row>
    <row r="47" spans="1:28" ht="13.15" customHeight="1" collapsed="1" x14ac:dyDescent="0.2">
      <c r="C47" s="62"/>
      <c r="E47" s="66"/>
    </row>
    <row r="48" spans="1:28" x14ac:dyDescent="0.2">
      <c r="A48" s="21" t="s">
        <v>25</v>
      </c>
      <c r="C48" s="62"/>
      <c r="E48" s="66"/>
    </row>
    <row r="49" spans="1:28" s="33" customFormat="1" x14ac:dyDescent="0.2">
      <c r="A49" s="61">
        <v>19214</v>
      </c>
      <c r="B49" s="33" t="s">
        <v>103</v>
      </c>
      <c r="C49" s="33" t="s">
        <v>233</v>
      </c>
      <c r="D49" s="34" t="s">
        <v>101</v>
      </c>
      <c r="E49" s="32"/>
      <c r="F49" s="32">
        <v>75119</v>
      </c>
      <c r="G49" s="33" t="s">
        <v>100</v>
      </c>
      <c r="H49" s="32">
        <v>3</v>
      </c>
      <c r="I49" s="33" t="s">
        <v>50</v>
      </c>
      <c r="J49" s="32"/>
      <c r="K49" s="32"/>
      <c r="L49" s="32"/>
      <c r="M49" s="33" t="s">
        <v>182</v>
      </c>
      <c r="N49" s="33">
        <v>40</v>
      </c>
      <c r="O49" s="33">
        <v>8</v>
      </c>
      <c r="P49" s="33">
        <v>48</v>
      </c>
      <c r="Q49" s="33" t="s">
        <v>52</v>
      </c>
      <c r="R49" s="35">
        <v>615059</v>
      </c>
      <c r="S49" s="32" t="s">
        <v>51</v>
      </c>
      <c r="T49" s="32" t="s">
        <v>51</v>
      </c>
      <c r="U49" s="33" t="s">
        <v>234</v>
      </c>
      <c r="V49" s="33">
        <v>48139061400</v>
      </c>
      <c r="W49" s="66">
        <v>153</v>
      </c>
      <c r="X49" s="44">
        <v>7.5999999999999998E-2</v>
      </c>
      <c r="Y49" s="51">
        <v>1950</v>
      </c>
      <c r="Z49" s="80" t="s">
        <v>322</v>
      </c>
      <c r="AA49" s="80" t="s">
        <v>388</v>
      </c>
      <c r="AB49" s="80" t="s">
        <v>388</v>
      </c>
    </row>
    <row r="50" spans="1:28" x14ac:dyDescent="0.2">
      <c r="A50" s="18" t="s">
        <v>405</v>
      </c>
      <c r="B50" s="67"/>
      <c r="C50" s="15">
        <v>626246.5</v>
      </c>
      <c r="D50" s="68"/>
      <c r="E50" s="69"/>
      <c r="F50" s="68"/>
      <c r="G50" s="68"/>
      <c r="H50" s="69"/>
      <c r="I50" s="79"/>
      <c r="J50" s="69"/>
      <c r="K50" s="69"/>
      <c r="L50" s="69"/>
      <c r="M50" s="68"/>
      <c r="N50" s="68"/>
      <c r="O50" s="68"/>
      <c r="P50" s="68"/>
      <c r="Q50" s="70" t="s">
        <v>18</v>
      </c>
      <c r="R50" s="71">
        <f>SUM(R49:R49)</f>
        <v>615059</v>
      </c>
      <c r="S50" s="72"/>
      <c r="T50" s="72"/>
      <c r="U50" s="73"/>
      <c r="V50" s="68"/>
    </row>
    <row r="51" spans="1:28" collapsed="1" x14ac:dyDescent="0.2">
      <c r="C51" s="62"/>
      <c r="E51" s="66"/>
    </row>
    <row r="52" spans="1:28" x14ac:dyDescent="0.2">
      <c r="A52" s="20" t="s">
        <v>26</v>
      </c>
      <c r="C52" s="62"/>
      <c r="E52" s="66"/>
    </row>
    <row r="53" spans="1:28" s="33" customFormat="1" x14ac:dyDescent="0.2">
      <c r="A53" s="25">
        <v>19276</v>
      </c>
      <c r="B53" s="33" t="s">
        <v>116</v>
      </c>
      <c r="C53" s="33" t="s">
        <v>252</v>
      </c>
      <c r="D53" s="34" t="s">
        <v>104</v>
      </c>
      <c r="E53" s="32"/>
      <c r="F53" s="32">
        <v>76103</v>
      </c>
      <c r="G53" s="33" t="s">
        <v>105</v>
      </c>
      <c r="H53" s="32">
        <v>3</v>
      </c>
      <c r="I53" s="33" t="s">
        <v>59</v>
      </c>
      <c r="J53" s="32"/>
      <c r="K53" s="32"/>
      <c r="L53" s="32"/>
      <c r="M53" s="33" t="s">
        <v>182</v>
      </c>
      <c r="N53" s="33">
        <v>59</v>
      </c>
      <c r="O53" s="33">
        <v>7</v>
      </c>
      <c r="P53" s="33">
        <v>66</v>
      </c>
      <c r="Q53" s="33" t="s">
        <v>52</v>
      </c>
      <c r="R53" s="35">
        <v>1198485</v>
      </c>
      <c r="S53" s="32"/>
      <c r="T53" s="32" t="s">
        <v>51</v>
      </c>
      <c r="U53" s="33" t="s">
        <v>253</v>
      </c>
      <c r="V53" s="33">
        <v>48439101402</v>
      </c>
      <c r="W53" s="66">
        <v>159</v>
      </c>
      <c r="X53" s="44">
        <v>0.37</v>
      </c>
      <c r="Y53" s="51" t="s">
        <v>319</v>
      </c>
      <c r="Z53" s="51" t="s">
        <v>325</v>
      </c>
      <c r="AA53" s="51" t="s">
        <v>388</v>
      </c>
      <c r="AB53" s="51" t="s">
        <v>388</v>
      </c>
    </row>
    <row r="54" spans="1:28" s="33" customFormat="1" x14ac:dyDescent="0.2">
      <c r="A54" s="25">
        <v>19277</v>
      </c>
      <c r="B54" s="33" t="s">
        <v>117</v>
      </c>
      <c r="C54" s="33" t="s">
        <v>254</v>
      </c>
      <c r="D54" s="34" t="s">
        <v>104</v>
      </c>
      <c r="E54" s="32"/>
      <c r="F54" s="32">
        <v>76111</v>
      </c>
      <c r="G54" s="33" t="s">
        <v>105</v>
      </c>
      <c r="H54" s="32">
        <v>3</v>
      </c>
      <c r="I54" s="33" t="s">
        <v>59</v>
      </c>
      <c r="J54" s="32"/>
      <c r="K54" s="32"/>
      <c r="L54" s="32"/>
      <c r="M54" s="33" t="s">
        <v>227</v>
      </c>
      <c r="N54" s="33">
        <v>80</v>
      </c>
      <c r="O54" s="33">
        <v>11</v>
      </c>
      <c r="P54" s="33">
        <v>91</v>
      </c>
      <c r="Q54" s="33" t="s">
        <v>55</v>
      </c>
      <c r="R54" s="35">
        <v>1447760</v>
      </c>
      <c r="S54" s="32"/>
      <c r="T54" s="32"/>
      <c r="U54" s="33" t="s">
        <v>237</v>
      </c>
      <c r="V54" s="33">
        <v>48439100102</v>
      </c>
      <c r="W54" s="66">
        <v>159</v>
      </c>
      <c r="X54" s="44">
        <v>0.216</v>
      </c>
      <c r="Y54" s="51" t="s">
        <v>319</v>
      </c>
      <c r="Z54" s="51" t="s">
        <v>328</v>
      </c>
      <c r="AA54" s="51" t="s">
        <v>388</v>
      </c>
      <c r="AB54" s="51" t="s">
        <v>388</v>
      </c>
    </row>
    <row r="55" spans="1:28" s="33" customFormat="1" x14ac:dyDescent="0.2">
      <c r="A55" s="25">
        <v>19285</v>
      </c>
      <c r="B55" s="33" t="s">
        <v>106</v>
      </c>
      <c r="C55" s="33" t="s">
        <v>236</v>
      </c>
      <c r="D55" s="34" t="s">
        <v>104</v>
      </c>
      <c r="E55" s="32"/>
      <c r="F55" s="32">
        <v>76110</v>
      </c>
      <c r="G55" s="33" t="s">
        <v>105</v>
      </c>
      <c r="H55" s="32">
        <v>3</v>
      </c>
      <c r="I55" s="33" t="s">
        <v>59</v>
      </c>
      <c r="J55" s="32"/>
      <c r="K55" s="32"/>
      <c r="L55" s="32"/>
      <c r="M55" s="33" t="s">
        <v>182</v>
      </c>
      <c r="N55" s="33">
        <v>79</v>
      </c>
      <c r="O55" s="33">
        <v>9</v>
      </c>
      <c r="P55" s="33">
        <v>88</v>
      </c>
      <c r="Q55" s="33" t="s">
        <v>52</v>
      </c>
      <c r="R55" s="35">
        <v>1439065</v>
      </c>
      <c r="S55" s="32"/>
      <c r="T55" s="32" t="s">
        <v>51</v>
      </c>
      <c r="U55" s="33" t="s">
        <v>237</v>
      </c>
      <c r="V55" s="33">
        <v>48439104100</v>
      </c>
      <c r="W55" s="66">
        <v>157</v>
      </c>
      <c r="X55" s="66"/>
      <c r="Y55" s="48"/>
      <c r="Z55" s="48"/>
      <c r="AA55" s="48" t="s">
        <v>388</v>
      </c>
      <c r="AB55" s="48" t="s">
        <v>388</v>
      </c>
    </row>
    <row r="56" spans="1:28" s="33" customFormat="1" x14ac:dyDescent="0.2">
      <c r="A56" s="25">
        <v>19126</v>
      </c>
      <c r="B56" s="33" t="s">
        <v>107</v>
      </c>
      <c r="C56" s="33" t="s">
        <v>241</v>
      </c>
      <c r="D56" s="34" t="s">
        <v>108</v>
      </c>
      <c r="E56" s="32"/>
      <c r="F56" s="32">
        <v>76012</v>
      </c>
      <c r="G56" s="33" t="s">
        <v>105</v>
      </c>
      <c r="H56" s="32">
        <v>3</v>
      </c>
      <c r="I56" s="33" t="s">
        <v>59</v>
      </c>
      <c r="J56" s="32"/>
      <c r="K56" s="32"/>
      <c r="L56" s="32"/>
      <c r="M56" s="33" t="s">
        <v>182</v>
      </c>
      <c r="N56" s="33">
        <v>75</v>
      </c>
      <c r="O56" s="33">
        <v>0</v>
      </c>
      <c r="P56" s="33">
        <v>75</v>
      </c>
      <c r="Q56" s="33" t="s">
        <v>55</v>
      </c>
      <c r="R56" s="35">
        <v>1500000</v>
      </c>
      <c r="S56" s="32"/>
      <c r="T56" s="32" t="s">
        <v>51</v>
      </c>
      <c r="U56" s="33" t="s">
        <v>229</v>
      </c>
      <c r="V56" s="33">
        <v>48439111505</v>
      </c>
      <c r="W56" s="93">
        <v>154</v>
      </c>
      <c r="X56" s="62"/>
      <c r="Y56" s="62"/>
      <c r="Z56" s="62"/>
      <c r="AA56" s="48" t="s">
        <v>388</v>
      </c>
      <c r="AB56" s="48" t="s">
        <v>388</v>
      </c>
    </row>
    <row r="57" spans="1:28" s="33" customFormat="1" x14ac:dyDescent="0.2">
      <c r="A57" s="25">
        <v>19315</v>
      </c>
      <c r="B57" s="33" t="s">
        <v>118</v>
      </c>
      <c r="C57" s="33" t="s">
        <v>250</v>
      </c>
      <c r="D57" s="34" t="s">
        <v>115</v>
      </c>
      <c r="E57" s="32"/>
      <c r="F57" s="32">
        <v>76060</v>
      </c>
      <c r="G57" s="33" t="s">
        <v>105</v>
      </c>
      <c r="H57" s="32">
        <v>3</v>
      </c>
      <c r="I57" s="33" t="s">
        <v>59</v>
      </c>
      <c r="J57" s="32"/>
      <c r="K57" s="32"/>
      <c r="L57" s="32"/>
      <c r="M57" s="33" t="s">
        <v>182</v>
      </c>
      <c r="N57" s="33">
        <v>86</v>
      </c>
      <c r="O57" s="33">
        <v>21</v>
      </c>
      <c r="P57" s="33">
        <v>107</v>
      </c>
      <c r="Q57" s="33" t="s">
        <v>55</v>
      </c>
      <c r="R57" s="35">
        <v>1500000</v>
      </c>
      <c r="S57" s="32"/>
      <c r="T57" s="32" t="s">
        <v>51</v>
      </c>
      <c r="U57" s="33" t="s">
        <v>395</v>
      </c>
      <c r="V57" s="33">
        <v>48439111404</v>
      </c>
      <c r="W57" s="66">
        <v>153</v>
      </c>
      <c r="X57" s="44">
        <v>0.112</v>
      </c>
      <c r="Y57" s="51">
        <v>152</v>
      </c>
      <c r="Z57" s="51" t="s">
        <v>319</v>
      </c>
      <c r="AA57" s="51" t="s">
        <v>388</v>
      </c>
      <c r="AB57" s="51" t="s">
        <v>388</v>
      </c>
    </row>
    <row r="58" spans="1:28" s="33" customFormat="1" x14ac:dyDescent="0.2">
      <c r="A58" s="25">
        <v>19009</v>
      </c>
      <c r="B58" s="33" t="s">
        <v>242</v>
      </c>
      <c r="C58" s="33" t="s">
        <v>243</v>
      </c>
      <c r="D58" s="34" t="s">
        <v>104</v>
      </c>
      <c r="E58" s="32"/>
      <c r="F58" s="32">
        <v>76177</v>
      </c>
      <c r="G58" s="33" t="s">
        <v>105</v>
      </c>
      <c r="H58" s="32">
        <v>3</v>
      </c>
      <c r="I58" s="33" t="s">
        <v>59</v>
      </c>
      <c r="J58" s="32"/>
      <c r="K58" s="32"/>
      <c r="L58" s="32" t="s">
        <v>51</v>
      </c>
      <c r="M58" s="33" t="s">
        <v>182</v>
      </c>
      <c r="N58" s="33">
        <v>89</v>
      </c>
      <c r="O58" s="33">
        <v>10</v>
      </c>
      <c r="P58" s="33">
        <v>99</v>
      </c>
      <c r="Q58" s="33" t="s">
        <v>55</v>
      </c>
      <c r="R58" s="35">
        <v>1500000</v>
      </c>
      <c r="S58" s="32"/>
      <c r="T58" s="32" t="s">
        <v>51</v>
      </c>
      <c r="U58" s="33" t="s">
        <v>244</v>
      </c>
      <c r="V58" s="33">
        <v>48439113922</v>
      </c>
      <c r="W58" s="66">
        <v>153</v>
      </c>
      <c r="X58" s="44">
        <v>0.03</v>
      </c>
      <c r="Y58" s="51">
        <v>672</v>
      </c>
      <c r="Z58" s="51" t="s">
        <v>319</v>
      </c>
      <c r="AA58" s="51" t="s">
        <v>388</v>
      </c>
      <c r="AB58" s="51" t="s">
        <v>388</v>
      </c>
    </row>
    <row r="59" spans="1:28" s="33" customFormat="1" x14ac:dyDescent="0.2">
      <c r="A59" s="25">
        <v>19234</v>
      </c>
      <c r="B59" s="33" t="s">
        <v>112</v>
      </c>
      <c r="C59" s="33" t="s">
        <v>249</v>
      </c>
      <c r="D59" s="34" t="s">
        <v>113</v>
      </c>
      <c r="E59" s="32"/>
      <c r="F59" s="32">
        <v>76028</v>
      </c>
      <c r="G59" s="33" t="s">
        <v>114</v>
      </c>
      <c r="H59" s="32">
        <v>3</v>
      </c>
      <c r="I59" s="33" t="s">
        <v>59</v>
      </c>
      <c r="J59" s="32"/>
      <c r="K59" s="32"/>
      <c r="L59" s="32"/>
      <c r="M59" s="33" t="s">
        <v>182</v>
      </c>
      <c r="N59" s="33">
        <v>72</v>
      </c>
      <c r="O59" s="33">
        <v>11</v>
      </c>
      <c r="P59" s="33">
        <v>83</v>
      </c>
      <c r="Q59" s="33" t="s">
        <v>52</v>
      </c>
      <c r="R59" s="35">
        <v>1194300</v>
      </c>
      <c r="S59" s="32" t="s">
        <v>51</v>
      </c>
      <c r="T59" s="32" t="s">
        <v>51</v>
      </c>
      <c r="U59" s="33" t="s">
        <v>225</v>
      </c>
      <c r="V59" s="33">
        <v>48251130204</v>
      </c>
      <c r="W59" s="66">
        <v>153</v>
      </c>
      <c r="X59" s="44">
        <v>8.7999999999999995E-2</v>
      </c>
      <c r="Y59" s="51">
        <v>1181</v>
      </c>
      <c r="Z59" s="51" t="s">
        <v>319</v>
      </c>
      <c r="AA59" s="51" t="s">
        <v>388</v>
      </c>
      <c r="AB59" s="51" t="s">
        <v>388</v>
      </c>
    </row>
    <row r="60" spans="1:28" s="33" customFormat="1" ht="14.45" customHeight="1" x14ac:dyDescent="0.2">
      <c r="A60" s="25">
        <v>19143</v>
      </c>
      <c r="B60" s="33" t="s">
        <v>111</v>
      </c>
      <c r="C60" s="33" t="s">
        <v>247</v>
      </c>
      <c r="D60" s="34" t="s">
        <v>108</v>
      </c>
      <c r="E60" s="32"/>
      <c r="F60" s="32">
        <v>76018</v>
      </c>
      <c r="G60" s="33" t="s">
        <v>105</v>
      </c>
      <c r="H60" s="32">
        <v>3</v>
      </c>
      <c r="I60" s="33" t="s">
        <v>59</v>
      </c>
      <c r="J60" s="32"/>
      <c r="K60" s="32"/>
      <c r="L60" s="32"/>
      <c r="M60" s="33" t="s">
        <v>182</v>
      </c>
      <c r="N60" s="33">
        <v>84</v>
      </c>
      <c r="O60" s="33">
        <v>0</v>
      </c>
      <c r="P60" s="33">
        <v>84</v>
      </c>
      <c r="Q60" s="33" t="s">
        <v>55</v>
      </c>
      <c r="R60" s="35">
        <v>1500000</v>
      </c>
      <c r="S60" s="32"/>
      <c r="T60" s="32" t="s">
        <v>51</v>
      </c>
      <c r="U60" s="33" t="s">
        <v>248</v>
      </c>
      <c r="V60" s="33">
        <v>48439111547</v>
      </c>
      <c r="W60" s="66">
        <v>153</v>
      </c>
      <c r="X60" s="44">
        <v>6.3E-2</v>
      </c>
      <c r="Y60" s="51">
        <v>1706</v>
      </c>
      <c r="Z60" s="51" t="s">
        <v>319</v>
      </c>
      <c r="AA60" s="51" t="s">
        <v>388</v>
      </c>
      <c r="AB60" s="51" t="s">
        <v>388</v>
      </c>
    </row>
    <row r="61" spans="1:28" s="33" customFormat="1" x14ac:dyDescent="0.2">
      <c r="A61" s="25">
        <v>19078</v>
      </c>
      <c r="B61" s="33" t="s">
        <v>110</v>
      </c>
      <c r="C61" s="33" t="s">
        <v>246</v>
      </c>
      <c r="D61" s="34" t="s">
        <v>109</v>
      </c>
      <c r="E61" s="32"/>
      <c r="F61" s="32">
        <v>76053</v>
      </c>
      <c r="G61" s="33" t="s">
        <v>105</v>
      </c>
      <c r="H61" s="32">
        <v>3</v>
      </c>
      <c r="I61" s="33" t="s">
        <v>59</v>
      </c>
      <c r="J61" s="32"/>
      <c r="K61" s="32"/>
      <c r="L61" s="32"/>
      <c r="M61" s="33" t="s">
        <v>182</v>
      </c>
      <c r="N61" s="33">
        <v>80</v>
      </c>
      <c r="O61" s="33">
        <v>10</v>
      </c>
      <c r="P61" s="33">
        <v>90</v>
      </c>
      <c r="Q61" s="33" t="s">
        <v>55</v>
      </c>
      <c r="R61" s="35">
        <v>1500000</v>
      </c>
      <c r="S61" s="32"/>
      <c r="T61" s="32" t="s">
        <v>51</v>
      </c>
      <c r="U61" s="33" t="s">
        <v>245</v>
      </c>
      <c r="V61" s="33">
        <v>48439113408</v>
      </c>
      <c r="W61" s="66">
        <v>153</v>
      </c>
      <c r="X61" s="44">
        <v>6.6000000000000003E-2</v>
      </c>
      <c r="Y61" s="51">
        <v>1852</v>
      </c>
      <c r="Z61" s="51" t="s">
        <v>319</v>
      </c>
      <c r="AA61" s="51" t="s">
        <v>388</v>
      </c>
      <c r="AB61" s="51" t="s">
        <v>388</v>
      </c>
    </row>
    <row r="62" spans="1:28" s="33" customFormat="1" x14ac:dyDescent="0.2">
      <c r="A62" s="25">
        <v>19319</v>
      </c>
      <c r="B62" s="33" t="s">
        <v>119</v>
      </c>
      <c r="C62" s="33" t="s">
        <v>251</v>
      </c>
      <c r="D62" s="34" t="s">
        <v>108</v>
      </c>
      <c r="E62" s="32"/>
      <c r="F62" s="32">
        <v>76018</v>
      </c>
      <c r="G62" s="33" t="s">
        <v>105</v>
      </c>
      <c r="H62" s="32">
        <v>3</v>
      </c>
      <c r="I62" s="33" t="s">
        <v>59</v>
      </c>
      <c r="J62" s="32"/>
      <c r="K62" s="32"/>
      <c r="L62" s="32"/>
      <c r="M62" s="33" t="s">
        <v>182</v>
      </c>
      <c r="N62" s="33">
        <v>86</v>
      </c>
      <c r="O62" s="33">
        <v>26</v>
      </c>
      <c r="P62" s="33">
        <v>112</v>
      </c>
      <c r="Q62" s="33" t="s">
        <v>55</v>
      </c>
      <c r="R62" s="35">
        <v>1500000</v>
      </c>
      <c r="S62" s="32"/>
      <c r="T62" s="32" t="s">
        <v>51</v>
      </c>
      <c r="U62" s="33" t="s">
        <v>395</v>
      </c>
      <c r="V62" s="33">
        <v>48439111516</v>
      </c>
      <c r="W62" s="66">
        <v>153</v>
      </c>
      <c r="X62" s="44">
        <v>9.6000000000000002E-2</v>
      </c>
      <c r="Y62" s="51">
        <v>2066</v>
      </c>
      <c r="Z62" s="51" t="s">
        <v>319</v>
      </c>
      <c r="AA62" s="51" t="s">
        <v>388</v>
      </c>
      <c r="AB62" s="51" t="s">
        <v>388</v>
      </c>
    </row>
    <row r="63" spans="1:28" s="33" customFormat="1" x14ac:dyDescent="0.2">
      <c r="A63" s="25">
        <v>19244</v>
      </c>
      <c r="B63" s="33" t="s">
        <v>238</v>
      </c>
      <c r="C63" s="33" t="s">
        <v>239</v>
      </c>
      <c r="D63" s="34" t="s">
        <v>108</v>
      </c>
      <c r="E63" s="32"/>
      <c r="F63" s="32">
        <v>76001</v>
      </c>
      <c r="G63" s="33" t="s">
        <v>105</v>
      </c>
      <c r="H63" s="32">
        <v>3</v>
      </c>
      <c r="I63" s="33" t="s">
        <v>59</v>
      </c>
      <c r="J63" s="32"/>
      <c r="K63" s="32"/>
      <c r="L63" s="32"/>
      <c r="M63" s="33" t="s">
        <v>182</v>
      </c>
      <c r="N63" s="33">
        <v>99</v>
      </c>
      <c r="O63" s="33">
        <v>81</v>
      </c>
      <c r="P63" s="33">
        <v>180</v>
      </c>
      <c r="Q63" s="33" t="s">
        <v>52</v>
      </c>
      <c r="R63" s="35">
        <v>1500000</v>
      </c>
      <c r="S63" s="32"/>
      <c r="T63" s="32" t="s">
        <v>51</v>
      </c>
      <c r="U63" s="33" t="s">
        <v>240</v>
      </c>
      <c r="V63" s="33">
        <v>48439111544</v>
      </c>
      <c r="W63" s="66">
        <v>153</v>
      </c>
      <c r="X63" s="81">
        <v>6.8000000000000005E-2</v>
      </c>
      <c r="Y63" s="48">
        <v>3305</v>
      </c>
      <c r="Z63" s="51" t="s">
        <v>319</v>
      </c>
      <c r="AA63" s="51" t="s">
        <v>388</v>
      </c>
      <c r="AB63" s="51" t="s">
        <v>388</v>
      </c>
    </row>
    <row r="64" spans="1:28" s="62" customFormat="1" x14ac:dyDescent="0.2">
      <c r="A64" s="18" t="s">
        <v>405</v>
      </c>
      <c r="B64" s="82"/>
      <c r="C64" s="16">
        <v>16160199.73</v>
      </c>
      <c r="D64" s="83" t="s">
        <v>192</v>
      </c>
      <c r="E64" s="69"/>
      <c r="F64" s="73"/>
      <c r="G64" s="73"/>
      <c r="H64" s="69"/>
      <c r="I64" s="84"/>
      <c r="J64" s="69"/>
      <c r="K64" s="69"/>
      <c r="L64" s="69"/>
      <c r="M64" s="73"/>
      <c r="N64" s="73"/>
      <c r="O64" s="73"/>
      <c r="P64" s="73"/>
      <c r="Q64" s="85" t="s">
        <v>18</v>
      </c>
      <c r="R64" s="86">
        <f>SUM(R53:R63)</f>
        <v>15779610</v>
      </c>
      <c r="S64" s="72"/>
      <c r="T64" s="72"/>
      <c r="U64" s="73"/>
      <c r="V64" s="73"/>
      <c r="W64" s="66"/>
      <c r="X64" s="66"/>
      <c r="Y64" s="48"/>
      <c r="Z64" s="48"/>
      <c r="AA64" s="48"/>
      <c r="AB64" s="48"/>
    </row>
    <row r="65" spans="1:28" collapsed="1" x14ac:dyDescent="0.2">
      <c r="C65" s="62"/>
      <c r="E65" s="66"/>
    </row>
    <row r="66" spans="1:28" x14ac:dyDescent="0.2">
      <c r="A66" s="21" t="s">
        <v>27</v>
      </c>
      <c r="C66" s="62"/>
      <c r="E66" s="66"/>
    </row>
    <row r="67" spans="1:28" s="33" customFormat="1" x14ac:dyDescent="0.2">
      <c r="A67" s="25">
        <v>19052</v>
      </c>
      <c r="B67" s="61" t="s">
        <v>123</v>
      </c>
      <c r="C67" s="33" t="s">
        <v>255</v>
      </c>
      <c r="D67" s="34" t="s">
        <v>121</v>
      </c>
      <c r="E67" s="32"/>
      <c r="F67" s="32">
        <v>75143</v>
      </c>
      <c r="G67" s="33" t="s">
        <v>120</v>
      </c>
      <c r="H67" s="32">
        <v>4</v>
      </c>
      <c r="I67" s="33" t="s">
        <v>50</v>
      </c>
      <c r="J67" s="32"/>
      <c r="K67" s="32"/>
      <c r="L67" s="32"/>
      <c r="M67" s="33" t="s">
        <v>182</v>
      </c>
      <c r="N67" s="33">
        <v>65</v>
      </c>
      <c r="O67" s="33">
        <v>7</v>
      </c>
      <c r="P67" s="33">
        <v>72</v>
      </c>
      <c r="Q67" s="33" t="s">
        <v>52</v>
      </c>
      <c r="R67" s="35">
        <v>990214</v>
      </c>
      <c r="S67" s="32"/>
      <c r="T67" s="32"/>
      <c r="U67" s="33" t="s">
        <v>256</v>
      </c>
      <c r="V67" s="33">
        <v>48213950800</v>
      </c>
      <c r="W67" s="66">
        <v>153</v>
      </c>
      <c r="X67" s="44">
        <v>0.109</v>
      </c>
      <c r="Y67" s="51">
        <v>2696</v>
      </c>
      <c r="Z67" s="51" t="s">
        <v>339</v>
      </c>
      <c r="AA67" s="51" t="s">
        <v>388</v>
      </c>
      <c r="AB67" s="51" t="s">
        <v>388</v>
      </c>
    </row>
    <row r="68" spans="1:28" s="33" customFormat="1" x14ac:dyDescent="0.2">
      <c r="A68" s="25">
        <v>19236</v>
      </c>
      <c r="B68" s="33" t="s">
        <v>122</v>
      </c>
      <c r="C68" s="33" t="s">
        <v>257</v>
      </c>
      <c r="D68" s="34" t="s">
        <v>121</v>
      </c>
      <c r="E68" s="32"/>
      <c r="F68" s="32">
        <v>75143</v>
      </c>
      <c r="G68" s="33" t="s">
        <v>120</v>
      </c>
      <c r="H68" s="32">
        <v>4</v>
      </c>
      <c r="I68" s="33" t="s">
        <v>50</v>
      </c>
      <c r="J68" s="32"/>
      <c r="K68" s="32"/>
      <c r="L68" s="32"/>
      <c r="M68" s="33" t="s">
        <v>182</v>
      </c>
      <c r="N68" s="33">
        <v>48</v>
      </c>
      <c r="O68" s="33">
        <v>0</v>
      </c>
      <c r="P68" s="33">
        <v>48</v>
      </c>
      <c r="Q68" s="33" t="s">
        <v>52</v>
      </c>
      <c r="R68" s="35">
        <v>952253</v>
      </c>
      <c r="S68" s="32" t="s">
        <v>51</v>
      </c>
      <c r="T68" s="32"/>
      <c r="U68" s="33" t="s">
        <v>235</v>
      </c>
      <c r="V68" s="33">
        <v>48213950800</v>
      </c>
      <c r="W68" s="66">
        <v>153</v>
      </c>
      <c r="X68" s="44">
        <v>0.109</v>
      </c>
      <c r="Y68" s="51">
        <v>2696</v>
      </c>
      <c r="Z68" s="51" t="s">
        <v>341</v>
      </c>
      <c r="AA68" s="51" t="s">
        <v>388</v>
      </c>
      <c r="AB68" s="51" t="s">
        <v>388</v>
      </c>
    </row>
    <row r="69" spans="1:28" x14ac:dyDescent="0.2">
      <c r="A69" s="18" t="s">
        <v>405</v>
      </c>
      <c r="B69" s="67"/>
      <c r="C69" s="15">
        <v>1609301.43</v>
      </c>
      <c r="D69" s="68"/>
      <c r="E69" s="69"/>
      <c r="F69" s="68"/>
      <c r="G69" s="68"/>
      <c r="H69" s="69"/>
      <c r="I69" s="79"/>
      <c r="J69" s="69"/>
      <c r="K69" s="69"/>
      <c r="L69" s="69"/>
      <c r="M69" s="68"/>
      <c r="N69" s="68"/>
      <c r="O69" s="68"/>
      <c r="P69" s="68"/>
      <c r="Q69" s="70" t="s">
        <v>18</v>
      </c>
      <c r="R69" s="71">
        <f>SUM(R67:R68)</f>
        <v>1942467</v>
      </c>
      <c r="S69" s="72"/>
      <c r="T69" s="72"/>
      <c r="U69" s="73"/>
      <c r="V69" s="68"/>
    </row>
    <row r="70" spans="1:28" ht="13.15" customHeight="1" collapsed="1" x14ac:dyDescent="0.2">
      <c r="C70" s="62"/>
      <c r="E70" s="66"/>
    </row>
    <row r="71" spans="1:28" x14ac:dyDescent="0.2">
      <c r="A71" s="21" t="s">
        <v>28</v>
      </c>
      <c r="C71" s="62"/>
      <c r="E71" s="66"/>
    </row>
    <row r="72" spans="1:28" s="33" customFormat="1" x14ac:dyDescent="0.2">
      <c r="A72" s="25">
        <v>19225</v>
      </c>
      <c r="B72" s="33" t="s">
        <v>125</v>
      </c>
      <c r="C72" s="33" t="s">
        <v>259</v>
      </c>
      <c r="D72" s="34" t="s">
        <v>124</v>
      </c>
      <c r="E72" s="32"/>
      <c r="F72" s="32">
        <v>75707</v>
      </c>
      <c r="G72" s="33" t="s">
        <v>102</v>
      </c>
      <c r="H72" s="32">
        <v>4</v>
      </c>
      <c r="I72" s="33" t="s">
        <v>59</v>
      </c>
      <c r="J72" s="32"/>
      <c r="K72" s="32"/>
      <c r="L72" s="32"/>
      <c r="M72" s="33" t="s">
        <v>182</v>
      </c>
      <c r="N72" s="33">
        <v>86</v>
      </c>
      <c r="O72" s="33">
        <v>6</v>
      </c>
      <c r="P72" s="33">
        <v>92</v>
      </c>
      <c r="Q72" s="33" t="s">
        <v>52</v>
      </c>
      <c r="R72" s="35">
        <v>1500000</v>
      </c>
      <c r="S72" s="32"/>
      <c r="T72" s="32" t="s">
        <v>51</v>
      </c>
      <c r="U72" s="33" t="s">
        <v>260</v>
      </c>
      <c r="V72" s="33">
        <v>48423001803</v>
      </c>
      <c r="W72" s="66">
        <v>144</v>
      </c>
      <c r="X72" s="66"/>
      <c r="Y72" s="48"/>
      <c r="Z72" s="48"/>
      <c r="AA72" s="48" t="s">
        <v>388</v>
      </c>
      <c r="AB72" s="48" t="s">
        <v>388</v>
      </c>
    </row>
    <row r="73" spans="1:28" x14ac:dyDescent="0.2">
      <c r="A73" s="18" t="s">
        <v>405</v>
      </c>
      <c r="B73" s="67"/>
      <c r="C73" s="15">
        <v>1176936.6299999999</v>
      </c>
      <c r="D73" s="68"/>
      <c r="E73" s="69"/>
      <c r="F73" s="68"/>
      <c r="G73" s="68"/>
      <c r="H73" s="69"/>
      <c r="I73" s="79"/>
      <c r="J73" s="69"/>
      <c r="K73" s="69"/>
      <c r="L73" s="69"/>
      <c r="M73" s="68"/>
      <c r="N73" s="68"/>
      <c r="O73" s="68"/>
      <c r="P73" s="68"/>
      <c r="Q73" s="70" t="s">
        <v>18</v>
      </c>
      <c r="R73" s="71">
        <f>SUM(R72:R72)</f>
        <v>1500000</v>
      </c>
      <c r="S73" s="72"/>
      <c r="T73" s="72"/>
      <c r="U73" s="73"/>
      <c r="V73" s="68"/>
    </row>
    <row r="74" spans="1:28" ht="4.9000000000000004" customHeight="1" x14ac:dyDescent="0.2">
      <c r="C74" s="62"/>
      <c r="E74" s="66"/>
    </row>
    <row r="75" spans="1:28" x14ac:dyDescent="0.2">
      <c r="A75" s="21" t="s">
        <v>29</v>
      </c>
      <c r="C75" s="62"/>
      <c r="E75" s="66"/>
    </row>
    <row r="76" spans="1:28" s="33" customFormat="1" x14ac:dyDescent="0.2">
      <c r="A76" s="25">
        <v>19364</v>
      </c>
      <c r="B76" s="33" t="s">
        <v>128</v>
      </c>
      <c r="C76" s="33" t="s">
        <v>261</v>
      </c>
      <c r="D76" s="34" t="s">
        <v>127</v>
      </c>
      <c r="E76" s="32"/>
      <c r="F76" s="32">
        <v>75904</v>
      </c>
      <c r="G76" s="33" t="s">
        <v>126</v>
      </c>
      <c r="H76" s="32">
        <v>5</v>
      </c>
      <c r="I76" s="33" t="s">
        <v>50</v>
      </c>
      <c r="J76" s="32"/>
      <c r="K76" s="32"/>
      <c r="L76" s="32"/>
      <c r="M76" s="33" t="s">
        <v>182</v>
      </c>
      <c r="N76" s="33">
        <v>60</v>
      </c>
      <c r="O76" s="33">
        <v>8</v>
      </c>
      <c r="P76" s="33">
        <v>68</v>
      </c>
      <c r="Q76" s="33" t="s">
        <v>52</v>
      </c>
      <c r="R76" s="35">
        <v>1005299</v>
      </c>
      <c r="S76" s="32"/>
      <c r="T76" s="32"/>
      <c r="U76" s="33" t="s">
        <v>262</v>
      </c>
      <c r="V76" s="33">
        <v>48005000902</v>
      </c>
      <c r="W76" s="66">
        <v>153</v>
      </c>
      <c r="X76" s="66"/>
      <c r="Y76" s="48"/>
      <c r="Z76" s="48"/>
      <c r="AA76" s="48" t="s">
        <v>388</v>
      </c>
      <c r="AB76" s="48" t="s">
        <v>388</v>
      </c>
    </row>
    <row r="77" spans="1:28" x14ac:dyDescent="0.2">
      <c r="A77" s="18" t="s">
        <v>405</v>
      </c>
      <c r="B77" s="67"/>
      <c r="C77" s="15">
        <v>1026586.77</v>
      </c>
      <c r="D77" s="68"/>
      <c r="E77" s="69"/>
      <c r="F77" s="68"/>
      <c r="G77" s="68"/>
      <c r="H77" s="69"/>
      <c r="I77" s="79"/>
      <c r="J77" s="69"/>
      <c r="K77" s="69"/>
      <c r="L77" s="69"/>
      <c r="M77" s="68"/>
      <c r="N77" s="68"/>
      <c r="O77" s="68"/>
      <c r="P77" s="68"/>
      <c r="Q77" s="70" t="s">
        <v>18</v>
      </c>
      <c r="R77" s="71">
        <f>SUM(R76:R76)</f>
        <v>1005299</v>
      </c>
      <c r="S77" s="72"/>
      <c r="T77" s="72"/>
      <c r="U77" s="73"/>
      <c r="V77" s="68"/>
    </row>
    <row r="78" spans="1:28" x14ac:dyDescent="0.2">
      <c r="C78" s="62"/>
      <c r="E78" s="66"/>
    </row>
    <row r="79" spans="1:28" x14ac:dyDescent="0.2">
      <c r="A79" s="21" t="s">
        <v>30</v>
      </c>
      <c r="C79" s="62"/>
      <c r="E79" s="66"/>
    </row>
    <row r="80" spans="1:28" s="33" customFormat="1" x14ac:dyDescent="0.2">
      <c r="A80" s="25">
        <v>19094</v>
      </c>
      <c r="B80" s="33" t="s">
        <v>132</v>
      </c>
      <c r="C80" s="33" t="s">
        <v>131</v>
      </c>
      <c r="D80" s="34" t="s">
        <v>130</v>
      </c>
      <c r="E80" s="32"/>
      <c r="F80" s="32">
        <v>77707</v>
      </c>
      <c r="G80" s="33" t="s">
        <v>129</v>
      </c>
      <c r="H80" s="32">
        <v>5</v>
      </c>
      <c r="I80" s="33" t="s">
        <v>59</v>
      </c>
      <c r="J80" s="32"/>
      <c r="K80" s="32"/>
      <c r="L80" s="32"/>
      <c r="M80" s="33" t="s">
        <v>182</v>
      </c>
      <c r="N80" s="33">
        <v>60</v>
      </c>
      <c r="O80" s="33">
        <v>9</v>
      </c>
      <c r="P80" s="33">
        <v>69</v>
      </c>
      <c r="Q80" s="33" t="s">
        <v>52</v>
      </c>
      <c r="R80" s="35">
        <v>1007473</v>
      </c>
      <c r="S80" s="32"/>
      <c r="T80" s="32" t="s">
        <v>51</v>
      </c>
      <c r="U80" s="33" t="s">
        <v>263</v>
      </c>
      <c r="V80" s="33">
        <v>48245001301</v>
      </c>
      <c r="W80" s="66">
        <v>148</v>
      </c>
      <c r="X80" s="66"/>
      <c r="Y80" s="48"/>
      <c r="Z80" s="48"/>
      <c r="AA80" s="48" t="s">
        <v>388</v>
      </c>
      <c r="AB80" s="48" t="s">
        <v>388</v>
      </c>
    </row>
    <row r="81" spans="1:28" x14ac:dyDescent="0.2">
      <c r="A81" s="18" t="s">
        <v>405</v>
      </c>
      <c r="B81" s="67"/>
      <c r="C81" s="15">
        <v>819066.28</v>
      </c>
      <c r="D81" s="68"/>
      <c r="E81" s="69"/>
      <c r="F81" s="68"/>
      <c r="G81" s="68"/>
      <c r="H81" s="69"/>
      <c r="I81" s="79"/>
      <c r="J81" s="69"/>
      <c r="K81" s="69"/>
      <c r="L81" s="69"/>
      <c r="M81" s="68"/>
      <c r="N81" s="68"/>
      <c r="O81" s="68"/>
      <c r="P81" s="68"/>
      <c r="Q81" s="70" t="s">
        <v>18</v>
      </c>
      <c r="R81" s="71">
        <f>SUM(R80:R80)</f>
        <v>1007473</v>
      </c>
      <c r="S81" s="72"/>
      <c r="T81" s="72"/>
      <c r="U81" s="73"/>
      <c r="V81" s="68"/>
    </row>
    <row r="82" spans="1:28" x14ac:dyDescent="0.2">
      <c r="C82" s="62"/>
      <c r="E82" s="66"/>
    </row>
    <row r="83" spans="1:28" x14ac:dyDescent="0.2">
      <c r="A83" s="21" t="s">
        <v>31</v>
      </c>
      <c r="C83" s="62"/>
      <c r="E83" s="66"/>
    </row>
    <row r="84" spans="1:28" s="33" customFormat="1" x14ac:dyDescent="0.2">
      <c r="A84" s="25">
        <v>19365</v>
      </c>
      <c r="B84" s="33" t="s">
        <v>134</v>
      </c>
      <c r="C84" s="33" t="s">
        <v>264</v>
      </c>
      <c r="D84" s="34" t="s">
        <v>133</v>
      </c>
      <c r="E84" s="32"/>
      <c r="F84" s="32">
        <v>77320</v>
      </c>
      <c r="G84" s="33" t="s">
        <v>53</v>
      </c>
      <c r="H84" s="32">
        <v>6</v>
      </c>
      <c r="I84" s="33" t="s">
        <v>50</v>
      </c>
      <c r="J84" s="32"/>
      <c r="K84" s="32"/>
      <c r="L84" s="32"/>
      <c r="M84" s="33" t="s">
        <v>182</v>
      </c>
      <c r="N84" s="33">
        <v>42</v>
      </c>
      <c r="O84" s="33">
        <v>6</v>
      </c>
      <c r="P84" s="33">
        <v>48</v>
      </c>
      <c r="Q84" s="33" t="s">
        <v>52</v>
      </c>
      <c r="R84" s="35">
        <v>600000</v>
      </c>
      <c r="S84" s="32" t="s">
        <v>51</v>
      </c>
      <c r="T84" s="32" t="s">
        <v>51</v>
      </c>
      <c r="U84" s="33" t="s">
        <v>232</v>
      </c>
      <c r="V84" s="33">
        <v>48471790400</v>
      </c>
      <c r="W84" s="66">
        <v>158</v>
      </c>
      <c r="X84" s="66"/>
      <c r="Y84" s="48"/>
      <c r="Z84" s="48"/>
      <c r="AA84" s="48" t="s">
        <v>388</v>
      </c>
      <c r="AB84" s="48" t="s">
        <v>388</v>
      </c>
    </row>
    <row r="85" spans="1:28" x14ac:dyDescent="0.2">
      <c r="A85" s="18" t="s">
        <v>405</v>
      </c>
      <c r="B85" s="67"/>
      <c r="C85" s="15">
        <v>600000</v>
      </c>
      <c r="D85" s="68"/>
      <c r="E85" s="69"/>
      <c r="F85" s="68"/>
      <c r="G85" s="68"/>
      <c r="H85" s="69"/>
      <c r="I85" s="79"/>
      <c r="J85" s="69"/>
      <c r="K85" s="69"/>
      <c r="L85" s="69"/>
      <c r="M85" s="68"/>
      <c r="N85" s="68"/>
      <c r="O85" s="68"/>
      <c r="P85" s="68"/>
      <c r="Q85" s="70" t="s">
        <v>18</v>
      </c>
      <c r="R85" s="71">
        <f>SUM(R84:R84)</f>
        <v>600000</v>
      </c>
      <c r="S85" s="72"/>
      <c r="T85" s="72"/>
      <c r="U85" s="73"/>
      <c r="V85" s="68"/>
    </row>
    <row r="86" spans="1:28" x14ac:dyDescent="0.2">
      <c r="C86" s="62"/>
      <c r="E86" s="66"/>
    </row>
    <row r="87" spans="1:28" x14ac:dyDescent="0.2">
      <c r="A87" s="21" t="s">
        <v>32</v>
      </c>
      <c r="C87" s="62"/>
      <c r="E87" s="66"/>
    </row>
    <row r="88" spans="1:28" s="33" customFormat="1" x14ac:dyDescent="0.2">
      <c r="A88" s="25">
        <v>19070</v>
      </c>
      <c r="B88" s="33" t="s">
        <v>315</v>
      </c>
      <c r="C88" s="33" t="s">
        <v>136</v>
      </c>
      <c r="D88" s="34" t="s">
        <v>60</v>
      </c>
      <c r="E88" s="32"/>
      <c r="F88" s="32">
        <v>77081</v>
      </c>
      <c r="G88" s="33" t="s">
        <v>61</v>
      </c>
      <c r="H88" s="32">
        <v>6</v>
      </c>
      <c r="I88" s="33" t="s">
        <v>59</v>
      </c>
      <c r="J88" s="32"/>
      <c r="K88" s="32"/>
      <c r="L88" s="32"/>
      <c r="M88" s="33" t="s">
        <v>182</v>
      </c>
      <c r="N88" s="33">
        <v>86</v>
      </c>
      <c r="O88" s="33">
        <v>29</v>
      </c>
      <c r="P88" s="33">
        <v>115</v>
      </c>
      <c r="Q88" s="33" t="s">
        <v>55</v>
      </c>
      <c r="R88" s="35">
        <v>1500000</v>
      </c>
      <c r="S88" s="32"/>
      <c r="T88" s="32"/>
      <c r="U88" s="33" t="s">
        <v>276</v>
      </c>
      <c r="V88" s="33">
        <v>48201421101</v>
      </c>
      <c r="W88" s="66">
        <v>160</v>
      </c>
      <c r="X88" s="44">
        <v>0.374</v>
      </c>
      <c r="Y88" s="51" t="s">
        <v>319</v>
      </c>
      <c r="Z88" s="51" t="s">
        <v>370</v>
      </c>
      <c r="AA88" s="51" t="s">
        <v>388</v>
      </c>
      <c r="AB88" s="51" t="s">
        <v>388</v>
      </c>
    </row>
    <row r="89" spans="1:28" s="33" customFormat="1" x14ac:dyDescent="0.2">
      <c r="A89" s="25">
        <v>19074</v>
      </c>
      <c r="B89" s="33" t="s">
        <v>143</v>
      </c>
      <c r="C89" s="33" t="s">
        <v>143</v>
      </c>
      <c r="D89" s="34" t="s">
        <v>60</v>
      </c>
      <c r="E89" s="32"/>
      <c r="F89" s="32">
        <v>77009</v>
      </c>
      <c r="G89" s="33" t="s">
        <v>61</v>
      </c>
      <c r="H89" s="32">
        <v>6</v>
      </c>
      <c r="I89" s="33" t="s">
        <v>59</v>
      </c>
      <c r="J89" s="32"/>
      <c r="K89" s="32"/>
      <c r="L89" s="32"/>
      <c r="M89" s="33" t="s">
        <v>182</v>
      </c>
      <c r="N89" s="33">
        <v>102</v>
      </c>
      <c r="O89" s="33">
        <v>12</v>
      </c>
      <c r="P89" s="33">
        <v>114</v>
      </c>
      <c r="Q89" s="33" t="s">
        <v>52</v>
      </c>
      <c r="R89" s="35">
        <v>1500000</v>
      </c>
      <c r="S89" s="32"/>
      <c r="T89" s="32" t="s">
        <v>51</v>
      </c>
      <c r="U89" s="33" t="s">
        <v>265</v>
      </c>
      <c r="V89" s="33">
        <v>48201511400</v>
      </c>
      <c r="W89" s="66">
        <v>165</v>
      </c>
      <c r="X89" s="66"/>
      <c r="Y89" s="48"/>
      <c r="Z89" s="48"/>
      <c r="AA89" s="51" t="s">
        <v>388</v>
      </c>
      <c r="AB89" s="48" t="s">
        <v>388</v>
      </c>
    </row>
    <row r="90" spans="1:28" s="33" customFormat="1" x14ac:dyDescent="0.2">
      <c r="A90" s="25">
        <v>19085</v>
      </c>
      <c r="B90" s="33" t="s">
        <v>142</v>
      </c>
      <c r="C90" s="33" t="s">
        <v>266</v>
      </c>
      <c r="D90" s="34" t="s">
        <v>60</v>
      </c>
      <c r="E90" s="32"/>
      <c r="F90" s="32">
        <v>77004</v>
      </c>
      <c r="G90" s="33" t="s">
        <v>61</v>
      </c>
      <c r="H90" s="32">
        <v>6</v>
      </c>
      <c r="I90" s="33" t="s">
        <v>59</v>
      </c>
      <c r="J90" s="32"/>
      <c r="K90" s="32"/>
      <c r="L90" s="32"/>
      <c r="M90" s="33" t="s">
        <v>182</v>
      </c>
      <c r="N90" s="33">
        <v>75</v>
      </c>
      <c r="O90" s="33">
        <v>10</v>
      </c>
      <c r="P90" s="33">
        <v>85</v>
      </c>
      <c r="Q90" s="33" t="s">
        <v>52</v>
      </c>
      <c r="R90" s="35">
        <v>1459758</v>
      </c>
      <c r="S90" s="32"/>
      <c r="T90" s="32" t="s">
        <v>51</v>
      </c>
      <c r="U90" s="33" t="s">
        <v>267</v>
      </c>
      <c r="V90" s="33">
        <v>48201312600</v>
      </c>
      <c r="W90" s="66">
        <v>163</v>
      </c>
      <c r="X90" s="44">
        <v>0.09</v>
      </c>
      <c r="Y90" s="51">
        <v>826</v>
      </c>
      <c r="Z90" s="51" t="s">
        <v>319</v>
      </c>
      <c r="AA90" s="51" t="s">
        <v>388</v>
      </c>
      <c r="AB90" s="51" t="s">
        <v>388</v>
      </c>
    </row>
    <row r="91" spans="1:28" s="33" customFormat="1" x14ac:dyDescent="0.2">
      <c r="A91" s="25">
        <v>19296</v>
      </c>
      <c r="B91" s="33" t="s">
        <v>141</v>
      </c>
      <c r="C91" s="33" t="s">
        <v>268</v>
      </c>
      <c r="D91" s="34" t="s">
        <v>60</v>
      </c>
      <c r="E91" s="32"/>
      <c r="F91" s="32">
        <v>77002</v>
      </c>
      <c r="G91" s="33" t="s">
        <v>61</v>
      </c>
      <c r="H91" s="32">
        <v>6</v>
      </c>
      <c r="I91" s="33" t="s">
        <v>59</v>
      </c>
      <c r="J91" s="32"/>
      <c r="K91" s="32"/>
      <c r="L91" s="32" t="s">
        <v>51</v>
      </c>
      <c r="M91" s="33" t="s">
        <v>182</v>
      </c>
      <c r="N91" s="33">
        <v>100</v>
      </c>
      <c r="O91" s="33">
        <v>20</v>
      </c>
      <c r="P91" s="33">
        <v>120</v>
      </c>
      <c r="Q91" s="33" t="s">
        <v>55</v>
      </c>
      <c r="R91" s="35">
        <v>1500000</v>
      </c>
      <c r="S91" s="32"/>
      <c r="T91" s="32" t="s">
        <v>51</v>
      </c>
      <c r="U91" s="33" t="s">
        <v>269</v>
      </c>
      <c r="V91" s="33">
        <v>48201210100</v>
      </c>
      <c r="W91" s="66">
        <v>163</v>
      </c>
      <c r="X91" s="44">
        <v>0</v>
      </c>
      <c r="Y91" s="51">
        <v>5096</v>
      </c>
      <c r="Z91" s="51" t="s">
        <v>319</v>
      </c>
      <c r="AA91" s="51" t="s">
        <v>388</v>
      </c>
      <c r="AB91" s="51" t="s">
        <v>388</v>
      </c>
    </row>
    <row r="92" spans="1:28" s="33" customFormat="1" x14ac:dyDescent="0.2">
      <c r="A92" s="25">
        <v>19307</v>
      </c>
      <c r="B92" s="33" t="s">
        <v>313</v>
      </c>
      <c r="C92" s="33" t="s">
        <v>389</v>
      </c>
      <c r="D92" s="34" t="s">
        <v>60</v>
      </c>
      <c r="E92" s="32"/>
      <c r="F92" s="32">
        <v>77077</v>
      </c>
      <c r="G92" s="33" t="s">
        <v>61</v>
      </c>
      <c r="H92" s="32">
        <v>6</v>
      </c>
      <c r="I92" s="33" t="s">
        <v>59</v>
      </c>
      <c r="J92" s="32"/>
      <c r="K92" s="32"/>
      <c r="L92" s="32"/>
      <c r="M92" s="33" t="s">
        <v>182</v>
      </c>
      <c r="N92" s="33">
        <v>100</v>
      </c>
      <c r="O92" s="33">
        <v>20</v>
      </c>
      <c r="P92" s="33">
        <v>120</v>
      </c>
      <c r="Q92" s="33" t="s">
        <v>55</v>
      </c>
      <c r="R92" s="35">
        <v>1500000</v>
      </c>
      <c r="S92" s="32"/>
      <c r="T92" s="32" t="s">
        <v>51</v>
      </c>
      <c r="U92" s="33" t="s">
        <v>274</v>
      </c>
      <c r="V92" s="33">
        <v>48201451402</v>
      </c>
      <c r="W92" s="66">
        <v>160</v>
      </c>
      <c r="X92" s="94">
        <v>0.11799999999999999</v>
      </c>
      <c r="Y92" s="24">
        <v>157</v>
      </c>
      <c r="Z92" s="49" t="s">
        <v>319</v>
      </c>
      <c r="AA92" s="51" t="s">
        <v>388</v>
      </c>
      <c r="AB92" s="51" t="s">
        <v>388</v>
      </c>
    </row>
    <row r="93" spans="1:28" s="33" customFormat="1" x14ac:dyDescent="0.2">
      <c r="A93" s="25">
        <v>19230</v>
      </c>
      <c r="B93" s="33" t="s">
        <v>381</v>
      </c>
      <c r="C93" s="33" t="s">
        <v>270</v>
      </c>
      <c r="D93" s="34" t="s">
        <v>60</v>
      </c>
      <c r="E93" s="32"/>
      <c r="F93" s="32">
        <v>77063</v>
      </c>
      <c r="G93" s="33" t="s">
        <v>60</v>
      </c>
      <c r="H93" s="32">
        <v>6</v>
      </c>
      <c r="I93" s="33" t="s">
        <v>59</v>
      </c>
      <c r="J93" s="32"/>
      <c r="K93" s="32"/>
      <c r="L93" s="32"/>
      <c r="M93" s="33" t="s">
        <v>182</v>
      </c>
      <c r="N93" s="33">
        <v>100</v>
      </c>
      <c r="O93" s="33">
        <v>36</v>
      </c>
      <c r="P93" s="33">
        <v>136</v>
      </c>
      <c r="Q93" s="33" t="s">
        <v>52</v>
      </c>
      <c r="R93" s="35">
        <v>1500000</v>
      </c>
      <c r="S93" s="32"/>
      <c r="T93" s="32" t="s">
        <v>51</v>
      </c>
      <c r="U93" s="33" t="s">
        <v>271</v>
      </c>
      <c r="V93" s="33">
        <v>48201432200</v>
      </c>
      <c r="W93" s="66">
        <v>160</v>
      </c>
      <c r="X93" s="44">
        <v>0.125</v>
      </c>
      <c r="Y93" s="51">
        <v>619</v>
      </c>
      <c r="Z93" s="51" t="s">
        <v>319</v>
      </c>
      <c r="AA93" s="51" t="s">
        <v>388</v>
      </c>
      <c r="AB93" s="51" t="s">
        <v>388</v>
      </c>
    </row>
    <row r="94" spans="1:28" s="33" customFormat="1" x14ac:dyDescent="0.2">
      <c r="A94" s="25">
        <v>19242</v>
      </c>
      <c r="B94" s="33" t="s">
        <v>140</v>
      </c>
      <c r="C94" s="33" t="s">
        <v>185</v>
      </c>
      <c r="D94" s="34" t="s">
        <v>60</v>
      </c>
      <c r="E94" s="32"/>
      <c r="F94" s="32">
        <v>77053</v>
      </c>
      <c r="G94" s="33" t="s">
        <v>137</v>
      </c>
      <c r="H94" s="32">
        <v>6</v>
      </c>
      <c r="I94" s="33" t="s">
        <v>59</v>
      </c>
      <c r="J94" s="32"/>
      <c r="K94" s="32"/>
      <c r="L94" s="32"/>
      <c r="M94" s="33" t="s">
        <v>182</v>
      </c>
      <c r="N94" s="33">
        <v>83</v>
      </c>
      <c r="O94" s="33">
        <v>21</v>
      </c>
      <c r="P94" s="33">
        <v>104</v>
      </c>
      <c r="Q94" s="33" t="s">
        <v>55</v>
      </c>
      <c r="R94" s="35">
        <v>1500000</v>
      </c>
      <c r="S94" s="32"/>
      <c r="T94" s="32" t="s">
        <v>51</v>
      </c>
      <c r="U94" s="33" t="s">
        <v>272</v>
      </c>
      <c r="V94" s="33">
        <v>48157670300</v>
      </c>
      <c r="W94" s="66">
        <v>160</v>
      </c>
      <c r="X94" s="44">
        <v>0.155</v>
      </c>
      <c r="Y94" s="51">
        <v>3607</v>
      </c>
      <c r="Z94" s="51" t="s">
        <v>344</v>
      </c>
      <c r="AA94" s="51" t="s">
        <v>388</v>
      </c>
      <c r="AB94" s="51" t="s">
        <v>388</v>
      </c>
    </row>
    <row r="95" spans="1:28" s="33" customFormat="1" x14ac:dyDescent="0.2">
      <c r="A95" s="25">
        <v>19245</v>
      </c>
      <c r="B95" s="33" t="s">
        <v>139</v>
      </c>
      <c r="C95" s="33" t="s">
        <v>186</v>
      </c>
      <c r="D95" s="34" t="s">
        <v>60</v>
      </c>
      <c r="E95" s="32"/>
      <c r="F95" s="32">
        <v>77053</v>
      </c>
      <c r="G95" s="33" t="s">
        <v>137</v>
      </c>
      <c r="H95" s="32">
        <v>6</v>
      </c>
      <c r="I95" s="33" t="s">
        <v>59</v>
      </c>
      <c r="J95" s="32"/>
      <c r="K95" s="32"/>
      <c r="L95" s="32"/>
      <c r="M95" s="33" t="s">
        <v>182</v>
      </c>
      <c r="N95" s="33">
        <v>84</v>
      </c>
      <c r="O95" s="33">
        <v>16</v>
      </c>
      <c r="P95" s="33">
        <v>100</v>
      </c>
      <c r="Q95" s="33" t="s">
        <v>52</v>
      </c>
      <c r="R95" s="35">
        <v>1476000</v>
      </c>
      <c r="S95" s="32"/>
      <c r="T95" s="32" t="s">
        <v>51</v>
      </c>
      <c r="U95" s="33" t="s">
        <v>272</v>
      </c>
      <c r="V95" s="33">
        <v>48157670300</v>
      </c>
      <c r="W95" s="66">
        <v>160</v>
      </c>
      <c r="X95" s="44">
        <v>0.155</v>
      </c>
      <c r="Y95" s="51">
        <v>3607</v>
      </c>
      <c r="Z95" s="51" t="s">
        <v>346</v>
      </c>
      <c r="AA95" s="51" t="s">
        <v>388</v>
      </c>
      <c r="AB95" s="51" t="s">
        <v>388</v>
      </c>
    </row>
    <row r="96" spans="1:28" s="33" customFormat="1" x14ac:dyDescent="0.2">
      <c r="A96" s="25">
        <v>19327</v>
      </c>
      <c r="B96" s="33" t="s">
        <v>138</v>
      </c>
      <c r="C96" s="33" t="s">
        <v>275</v>
      </c>
      <c r="D96" s="34" t="s">
        <v>60</v>
      </c>
      <c r="E96" s="32"/>
      <c r="F96" s="32">
        <v>77489</v>
      </c>
      <c r="G96" s="33" t="s">
        <v>137</v>
      </c>
      <c r="H96" s="32">
        <v>6</v>
      </c>
      <c r="I96" s="33" t="s">
        <v>59</v>
      </c>
      <c r="J96" s="32"/>
      <c r="K96" s="32"/>
      <c r="L96" s="32" t="s">
        <v>51</v>
      </c>
      <c r="M96" s="33" t="s">
        <v>182</v>
      </c>
      <c r="N96" s="33">
        <v>107</v>
      </c>
      <c r="O96" s="33">
        <v>19</v>
      </c>
      <c r="P96" s="33">
        <v>126</v>
      </c>
      <c r="Q96" s="33" t="s">
        <v>55</v>
      </c>
      <c r="R96" s="35">
        <v>1500000</v>
      </c>
      <c r="S96" s="32"/>
      <c r="T96" s="32" t="s">
        <v>51</v>
      </c>
      <c r="U96" s="33" t="s">
        <v>273</v>
      </c>
      <c r="V96" s="33">
        <v>48157670602</v>
      </c>
      <c r="W96" s="66">
        <v>160</v>
      </c>
      <c r="X96" s="44">
        <v>0.14199999999999999</v>
      </c>
      <c r="Y96" s="51">
        <v>3851</v>
      </c>
      <c r="Z96" s="51" t="s">
        <v>371</v>
      </c>
      <c r="AA96" s="51" t="s">
        <v>388</v>
      </c>
      <c r="AB96" s="51" t="s">
        <v>388</v>
      </c>
    </row>
    <row r="97" spans="1:28" x14ac:dyDescent="0.2">
      <c r="A97" s="18" t="s">
        <v>405</v>
      </c>
      <c r="B97" s="67"/>
      <c r="C97" s="15">
        <v>14719183.560000001</v>
      </c>
      <c r="D97" s="83" t="s">
        <v>191</v>
      </c>
      <c r="E97" s="69"/>
      <c r="F97" s="68"/>
      <c r="G97" s="68"/>
      <c r="H97" s="69"/>
      <c r="I97" s="79"/>
      <c r="J97" s="69"/>
      <c r="K97" s="69"/>
      <c r="L97" s="69"/>
      <c r="M97" s="68"/>
      <c r="N97" s="68"/>
      <c r="O97" s="68"/>
      <c r="P97" s="68"/>
      <c r="Q97" s="70" t="s">
        <v>18</v>
      </c>
      <c r="R97" s="71">
        <f>SUM(R88:R96)</f>
        <v>13435758</v>
      </c>
      <c r="S97" s="72"/>
      <c r="T97" s="72"/>
      <c r="U97" s="73"/>
      <c r="V97" s="68"/>
    </row>
    <row r="98" spans="1:28" ht="13.9" customHeight="1" x14ac:dyDescent="0.2">
      <c r="C98" s="62"/>
      <c r="E98" s="66"/>
    </row>
    <row r="99" spans="1:28" x14ac:dyDescent="0.2">
      <c r="A99" s="21" t="s">
        <v>33</v>
      </c>
      <c r="C99" s="62"/>
      <c r="E99" s="66"/>
    </row>
    <row r="100" spans="1:28" s="33" customFormat="1" x14ac:dyDescent="0.2">
      <c r="A100" s="25">
        <v>19179</v>
      </c>
      <c r="B100" s="33" t="s">
        <v>145</v>
      </c>
      <c r="C100" s="33" t="s">
        <v>277</v>
      </c>
      <c r="D100" s="34" t="s">
        <v>144</v>
      </c>
      <c r="E100" s="32"/>
      <c r="F100" s="32">
        <v>78602</v>
      </c>
      <c r="G100" s="33" t="s">
        <v>144</v>
      </c>
      <c r="H100" s="32">
        <v>7</v>
      </c>
      <c r="I100" s="33" t="s">
        <v>50</v>
      </c>
      <c r="J100" s="32"/>
      <c r="K100" s="32"/>
      <c r="L100" s="32"/>
      <c r="M100" s="33" t="s">
        <v>182</v>
      </c>
      <c r="N100" s="33">
        <v>36</v>
      </c>
      <c r="O100" s="33">
        <v>0</v>
      </c>
      <c r="P100" s="33">
        <v>36</v>
      </c>
      <c r="Q100" s="33" t="s">
        <v>52</v>
      </c>
      <c r="R100" s="35">
        <v>600000</v>
      </c>
      <c r="S100" s="32" t="s">
        <v>51</v>
      </c>
      <c r="T100" s="32" t="s">
        <v>51</v>
      </c>
      <c r="U100" s="33" t="s">
        <v>258</v>
      </c>
      <c r="V100" s="33">
        <v>48021950400</v>
      </c>
      <c r="W100" s="66">
        <v>155</v>
      </c>
      <c r="X100" s="66"/>
      <c r="Y100" s="48"/>
      <c r="Z100" s="48"/>
      <c r="AA100" s="48" t="s">
        <v>388</v>
      </c>
      <c r="AB100" s="48" t="s">
        <v>388</v>
      </c>
    </row>
    <row r="101" spans="1:28" x14ac:dyDescent="0.2">
      <c r="A101" s="18" t="s">
        <v>405</v>
      </c>
      <c r="B101" s="67"/>
      <c r="C101" s="15">
        <v>600000</v>
      </c>
      <c r="D101" s="68"/>
      <c r="E101" s="69"/>
      <c r="F101" s="68"/>
      <c r="G101" s="68"/>
      <c r="H101" s="69"/>
      <c r="I101" s="79"/>
      <c r="J101" s="69"/>
      <c r="K101" s="69"/>
      <c r="L101" s="69"/>
      <c r="M101" s="68"/>
      <c r="N101" s="68"/>
      <c r="O101" s="68"/>
      <c r="P101" s="68"/>
      <c r="Q101" s="70" t="s">
        <v>18</v>
      </c>
      <c r="R101" s="71">
        <f>SUM(R100:R100)</f>
        <v>600000</v>
      </c>
      <c r="S101" s="72"/>
      <c r="T101" s="72"/>
      <c r="U101" s="73"/>
      <c r="V101" s="68"/>
    </row>
    <row r="102" spans="1:28" ht="13.9" customHeight="1" x14ac:dyDescent="0.2">
      <c r="C102" s="62"/>
      <c r="E102" s="66"/>
    </row>
    <row r="103" spans="1:28" x14ac:dyDescent="0.2">
      <c r="A103" s="21" t="s">
        <v>34</v>
      </c>
      <c r="C103" s="62"/>
      <c r="E103" s="66"/>
    </row>
    <row r="104" spans="1:28" s="33" customFormat="1" x14ac:dyDescent="0.2">
      <c r="A104" s="25">
        <v>19295</v>
      </c>
      <c r="B104" s="33" t="s">
        <v>149</v>
      </c>
      <c r="C104" s="33" t="s">
        <v>279</v>
      </c>
      <c r="D104" s="34" t="s">
        <v>147</v>
      </c>
      <c r="E104" s="32"/>
      <c r="F104" s="32">
        <v>78722</v>
      </c>
      <c r="G104" s="33" t="s">
        <v>146</v>
      </c>
      <c r="H104" s="32">
        <v>7</v>
      </c>
      <c r="I104" s="33" t="s">
        <v>59</v>
      </c>
      <c r="J104" s="32"/>
      <c r="K104" s="32"/>
      <c r="L104" s="32"/>
      <c r="M104" s="33" t="s">
        <v>182</v>
      </c>
      <c r="N104" s="33">
        <v>51</v>
      </c>
      <c r="O104" s="33">
        <v>5</v>
      </c>
      <c r="P104" s="33">
        <v>56</v>
      </c>
      <c r="Q104" s="33" t="s">
        <v>55</v>
      </c>
      <c r="R104" s="35">
        <v>1080025</v>
      </c>
      <c r="S104" s="32"/>
      <c r="T104" s="32" t="s">
        <v>51</v>
      </c>
      <c r="U104" s="33" t="s">
        <v>253</v>
      </c>
      <c r="V104" s="33">
        <v>48453000307</v>
      </c>
      <c r="W104" s="66">
        <v>158</v>
      </c>
      <c r="X104" s="44">
        <v>0.105</v>
      </c>
      <c r="Y104" s="51" t="s">
        <v>319</v>
      </c>
      <c r="Z104" s="51" t="s">
        <v>319</v>
      </c>
      <c r="AA104" s="51" t="s">
        <v>388</v>
      </c>
      <c r="AB104" s="51" t="s">
        <v>388</v>
      </c>
    </row>
    <row r="105" spans="1:28" s="33" customFormat="1" x14ac:dyDescent="0.2">
      <c r="A105" s="25">
        <v>19053</v>
      </c>
      <c r="B105" s="33" t="s">
        <v>150</v>
      </c>
      <c r="C105" s="33" t="s">
        <v>187</v>
      </c>
      <c r="D105" s="34" t="s">
        <v>147</v>
      </c>
      <c r="E105" s="32"/>
      <c r="F105" s="32">
        <v>78753</v>
      </c>
      <c r="G105" s="33" t="s">
        <v>146</v>
      </c>
      <c r="H105" s="32">
        <v>7</v>
      </c>
      <c r="I105" s="33" t="s">
        <v>59</v>
      </c>
      <c r="J105" s="32"/>
      <c r="K105" s="32"/>
      <c r="L105" s="32" t="s">
        <v>51</v>
      </c>
      <c r="M105" s="33" t="s">
        <v>182</v>
      </c>
      <c r="N105" s="33">
        <v>88</v>
      </c>
      <c r="O105" s="33">
        <v>0</v>
      </c>
      <c r="P105" s="33">
        <v>88</v>
      </c>
      <c r="Q105" s="33" t="s">
        <v>195</v>
      </c>
      <c r="R105" s="35">
        <v>1500000</v>
      </c>
      <c r="S105" s="32" t="s">
        <v>51</v>
      </c>
      <c r="T105" s="32" t="s">
        <v>51</v>
      </c>
      <c r="U105" s="33" t="s">
        <v>278</v>
      </c>
      <c r="V105" s="33">
        <v>48453001845</v>
      </c>
      <c r="W105" s="66">
        <v>158</v>
      </c>
      <c r="X105" s="44">
        <v>0.16300000000000001</v>
      </c>
      <c r="Y105" s="51" t="s">
        <v>319</v>
      </c>
      <c r="Z105" s="51" t="s">
        <v>379</v>
      </c>
      <c r="AA105" s="51" t="s">
        <v>388</v>
      </c>
      <c r="AB105" s="51" t="s">
        <v>388</v>
      </c>
    </row>
    <row r="106" spans="1:28" s="33" customFormat="1" x14ac:dyDescent="0.2">
      <c r="A106" s="25">
        <v>19239</v>
      </c>
      <c r="B106" s="33" t="s">
        <v>148</v>
      </c>
      <c r="C106" s="33" t="s">
        <v>280</v>
      </c>
      <c r="D106" s="34" t="s">
        <v>147</v>
      </c>
      <c r="E106" s="32"/>
      <c r="F106" s="32">
        <v>78702</v>
      </c>
      <c r="G106" s="33" t="s">
        <v>146</v>
      </c>
      <c r="H106" s="32">
        <v>7</v>
      </c>
      <c r="I106" s="33" t="s">
        <v>59</v>
      </c>
      <c r="J106" s="32"/>
      <c r="K106" s="32"/>
      <c r="L106" s="32"/>
      <c r="M106" s="33" t="s">
        <v>182</v>
      </c>
      <c r="N106" s="33">
        <v>90</v>
      </c>
      <c r="O106" s="33">
        <v>2</v>
      </c>
      <c r="P106" s="33">
        <v>92</v>
      </c>
      <c r="Q106" s="33" t="s">
        <v>55</v>
      </c>
      <c r="R106" s="35">
        <v>1440347</v>
      </c>
      <c r="S106" s="32"/>
      <c r="T106" s="32" t="s">
        <v>51</v>
      </c>
      <c r="U106" s="33" t="s">
        <v>281</v>
      </c>
      <c r="V106" s="33">
        <v>48453000902</v>
      </c>
      <c r="W106" s="66">
        <v>155</v>
      </c>
      <c r="X106" s="66"/>
      <c r="Y106" s="48"/>
      <c r="Z106" s="48"/>
      <c r="AA106" s="48" t="s">
        <v>388</v>
      </c>
      <c r="AB106" s="48" t="s">
        <v>388</v>
      </c>
    </row>
    <row r="107" spans="1:28" x14ac:dyDescent="0.2">
      <c r="A107" s="18" t="s">
        <v>405</v>
      </c>
      <c r="B107" s="67"/>
      <c r="C107" s="15">
        <v>4476832.67</v>
      </c>
      <c r="D107" s="83" t="s">
        <v>190</v>
      </c>
      <c r="E107" s="69"/>
      <c r="F107" s="68"/>
      <c r="G107" s="68"/>
      <c r="H107" s="69"/>
      <c r="I107" s="79"/>
      <c r="J107" s="69"/>
      <c r="K107" s="69"/>
      <c r="L107" s="69"/>
      <c r="M107" s="68"/>
      <c r="N107" s="68"/>
      <c r="O107" s="68"/>
      <c r="P107" s="68"/>
      <c r="Q107" s="70" t="s">
        <v>18</v>
      </c>
      <c r="R107" s="71">
        <f>SUM(R104:R106)</f>
        <v>4020372</v>
      </c>
      <c r="S107" s="72"/>
      <c r="T107" s="72"/>
      <c r="U107" s="73"/>
      <c r="V107" s="68"/>
    </row>
    <row r="108" spans="1:28" ht="5.45" customHeight="1" x14ac:dyDescent="0.2">
      <c r="C108" s="62"/>
      <c r="E108" s="66"/>
    </row>
    <row r="109" spans="1:28" x14ac:dyDescent="0.2">
      <c r="A109" s="21" t="s">
        <v>35</v>
      </c>
      <c r="C109" s="62"/>
      <c r="E109" s="66"/>
    </row>
    <row r="110" spans="1:28" s="33" customFormat="1" x14ac:dyDescent="0.2">
      <c r="A110" s="61">
        <v>19238</v>
      </c>
      <c r="B110" s="33" t="s">
        <v>155</v>
      </c>
      <c r="C110" s="33" t="s">
        <v>282</v>
      </c>
      <c r="D110" s="34" t="s">
        <v>154</v>
      </c>
      <c r="E110" s="32"/>
      <c r="F110" s="32">
        <v>77859</v>
      </c>
      <c r="G110" s="33" t="s">
        <v>153</v>
      </c>
      <c r="H110" s="32">
        <v>8</v>
      </c>
      <c r="I110" s="33" t="s">
        <v>50</v>
      </c>
      <c r="J110" s="32"/>
      <c r="K110" s="32"/>
      <c r="L110" s="32"/>
      <c r="M110" s="33" t="s">
        <v>182</v>
      </c>
      <c r="N110" s="33">
        <v>38</v>
      </c>
      <c r="O110" s="33">
        <v>0</v>
      </c>
      <c r="P110" s="33">
        <v>38</v>
      </c>
      <c r="Q110" s="33" t="s">
        <v>52</v>
      </c>
      <c r="R110" s="35">
        <v>495000</v>
      </c>
      <c r="S110" s="32" t="s">
        <v>51</v>
      </c>
      <c r="T110" s="32"/>
      <c r="U110" s="33" t="s">
        <v>235</v>
      </c>
      <c r="V110" s="33">
        <v>48395960300</v>
      </c>
      <c r="W110" s="66">
        <v>150</v>
      </c>
      <c r="X110" s="48">
        <v>12.5</v>
      </c>
      <c r="Y110" s="48">
        <v>3080</v>
      </c>
      <c r="Z110" s="48"/>
      <c r="AA110" s="48" t="s">
        <v>388</v>
      </c>
      <c r="AB110" s="48" t="s">
        <v>388</v>
      </c>
    </row>
    <row r="111" spans="1:28" s="33" customFormat="1" x14ac:dyDescent="0.2">
      <c r="A111" s="25">
        <v>19237</v>
      </c>
      <c r="B111" s="33" t="s">
        <v>156</v>
      </c>
      <c r="C111" s="33" t="s">
        <v>283</v>
      </c>
      <c r="D111" s="34" t="s">
        <v>152</v>
      </c>
      <c r="E111" s="32" t="s">
        <v>51</v>
      </c>
      <c r="F111" s="32">
        <v>76528</v>
      </c>
      <c r="G111" s="33" t="s">
        <v>151</v>
      </c>
      <c r="H111" s="32">
        <v>8</v>
      </c>
      <c r="I111" s="33" t="s">
        <v>50</v>
      </c>
      <c r="J111" s="32"/>
      <c r="K111" s="32"/>
      <c r="L111" s="32"/>
      <c r="M111" s="33" t="s">
        <v>182</v>
      </c>
      <c r="N111" s="33">
        <v>48</v>
      </c>
      <c r="O111" s="33">
        <v>0</v>
      </c>
      <c r="P111" s="33">
        <v>48</v>
      </c>
      <c r="Q111" s="33" t="s">
        <v>52</v>
      </c>
      <c r="R111" s="35">
        <v>975749</v>
      </c>
      <c r="S111" s="32"/>
      <c r="T111" s="32"/>
      <c r="U111" s="33" t="s">
        <v>235</v>
      </c>
      <c r="V111" s="33">
        <v>48099010400</v>
      </c>
      <c r="W111" s="66">
        <v>150</v>
      </c>
      <c r="X111" s="48">
        <v>10.7</v>
      </c>
      <c r="Y111" s="48">
        <v>3627</v>
      </c>
      <c r="Z111" s="62"/>
      <c r="AA111" s="48" t="s">
        <v>388</v>
      </c>
      <c r="AB111" s="48" t="s">
        <v>388</v>
      </c>
    </row>
    <row r="112" spans="1:28" x14ac:dyDescent="0.2">
      <c r="A112" s="18" t="s">
        <v>405</v>
      </c>
      <c r="B112" s="67"/>
      <c r="C112" s="15">
        <v>662402.88</v>
      </c>
      <c r="D112" s="68"/>
      <c r="E112" s="69"/>
      <c r="F112" s="68"/>
      <c r="G112" s="68"/>
      <c r="H112" s="69"/>
      <c r="I112" s="79"/>
      <c r="J112" s="69"/>
      <c r="K112" s="69"/>
      <c r="L112" s="69"/>
      <c r="M112" s="68"/>
      <c r="N112" s="68"/>
      <c r="O112" s="68"/>
      <c r="P112" s="68"/>
      <c r="Q112" s="70" t="s">
        <v>18</v>
      </c>
      <c r="R112" s="71">
        <f>SUM(R110:R111)</f>
        <v>1470749</v>
      </c>
      <c r="S112" s="72"/>
      <c r="T112" s="72"/>
      <c r="U112" s="73"/>
      <c r="V112" s="68"/>
    </row>
    <row r="113" spans="1:36" x14ac:dyDescent="0.2">
      <c r="C113" s="62"/>
      <c r="E113" s="66"/>
    </row>
    <row r="114" spans="1:36" x14ac:dyDescent="0.2">
      <c r="A114" s="21" t="s">
        <v>36</v>
      </c>
      <c r="C114" s="62"/>
      <c r="E114" s="66"/>
    </row>
    <row r="115" spans="1:36" s="33" customFormat="1" x14ac:dyDescent="0.2">
      <c r="A115" s="25">
        <v>19166</v>
      </c>
      <c r="B115" s="33" t="s">
        <v>157</v>
      </c>
      <c r="C115" s="33" t="s">
        <v>284</v>
      </c>
      <c r="D115" s="34" t="s">
        <v>70</v>
      </c>
      <c r="E115" s="32"/>
      <c r="F115" s="32">
        <v>76549</v>
      </c>
      <c r="G115" s="33" t="s">
        <v>71</v>
      </c>
      <c r="H115" s="32">
        <v>8</v>
      </c>
      <c r="I115" s="33" t="s">
        <v>59</v>
      </c>
      <c r="J115" s="32"/>
      <c r="K115" s="32"/>
      <c r="L115" s="32"/>
      <c r="M115" s="33" t="s">
        <v>182</v>
      </c>
      <c r="N115" s="33">
        <v>91</v>
      </c>
      <c r="O115" s="33">
        <v>13</v>
      </c>
      <c r="P115" s="33">
        <v>104</v>
      </c>
      <c r="Q115" s="33" t="s">
        <v>52</v>
      </c>
      <c r="R115" s="35">
        <v>1500000</v>
      </c>
      <c r="S115" s="32"/>
      <c r="T115" s="32"/>
      <c r="U115" s="33" t="s">
        <v>273</v>
      </c>
      <c r="V115" s="33">
        <v>48027023108</v>
      </c>
      <c r="W115" s="66">
        <v>155</v>
      </c>
      <c r="X115" s="44">
        <v>0.114</v>
      </c>
      <c r="Y115" s="51">
        <v>198</v>
      </c>
      <c r="Z115" s="51" t="s">
        <v>319</v>
      </c>
      <c r="AA115" s="51" t="s">
        <v>388</v>
      </c>
      <c r="AB115" s="51" t="s">
        <v>388</v>
      </c>
    </row>
    <row r="116" spans="1:36" x14ac:dyDescent="0.2">
      <c r="A116" s="18" t="s">
        <v>405</v>
      </c>
      <c r="B116" s="67"/>
      <c r="C116" s="15">
        <v>1898913.39</v>
      </c>
      <c r="D116" s="68"/>
      <c r="E116" s="69"/>
      <c r="F116" s="68"/>
      <c r="G116" s="68"/>
      <c r="H116" s="69"/>
      <c r="I116" s="79"/>
      <c r="J116" s="69"/>
      <c r="K116" s="69"/>
      <c r="L116" s="69"/>
      <c r="M116" s="68"/>
      <c r="N116" s="68"/>
      <c r="O116" s="68"/>
      <c r="P116" s="68"/>
      <c r="Q116" s="70" t="s">
        <v>18</v>
      </c>
      <c r="R116" s="71">
        <f>SUM(R115:R115)</f>
        <v>1500000</v>
      </c>
      <c r="S116" s="72"/>
      <c r="T116" s="72"/>
      <c r="U116" s="73"/>
      <c r="V116" s="68"/>
    </row>
    <row r="117" spans="1:36" ht="13.9" customHeight="1" x14ac:dyDescent="0.2">
      <c r="C117" s="62"/>
      <c r="E117" s="66"/>
    </row>
    <row r="118" spans="1:36" x14ac:dyDescent="0.2">
      <c r="A118" s="21" t="s">
        <v>37</v>
      </c>
      <c r="C118" s="62"/>
      <c r="E118" s="66"/>
    </row>
    <row r="119" spans="1:36" s="33" customFormat="1" x14ac:dyDescent="0.2">
      <c r="A119" s="25">
        <v>19304</v>
      </c>
      <c r="B119" s="33" t="s">
        <v>160</v>
      </c>
      <c r="C119" s="33" t="s">
        <v>285</v>
      </c>
      <c r="D119" s="34" t="s">
        <v>159</v>
      </c>
      <c r="E119" s="32"/>
      <c r="F119" s="32">
        <v>78133</v>
      </c>
      <c r="G119" s="33" t="s">
        <v>158</v>
      </c>
      <c r="H119" s="32">
        <v>9</v>
      </c>
      <c r="I119" s="33" t="s">
        <v>50</v>
      </c>
      <c r="J119" s="32"/>
      <c r="K119" s="32"/>
      <c r="L119" s="32"/>
      <c r="M119" s="33" t="s">
        <v>182</v>
      </c>
      <c r="N119" s="33">
        <v>30</v>
      </c>
      <c r="O119" s="33">
        <v>0</v>
      </c>
      <c r="P119" s="33">
        <v>30</v>
      </c>
      <c r="Q119" s="33" t="s">
        <v>52</v>
      </c>
      <c r="R119" s="35">
        <v>600000</v>
      </c>
      <c r="S119" s="32" t="s">
        <v>51</v>
      </c>
      <c r="T119" s="32"/>
      <c r="U119" s="33" t="s">
        <v>225</v>
      </c>
      <c r="V119" s="33">
        <v>48091310606</v>
      </c>
      <c r="W119" s="66">
        <v>153</v>
      </c>
      <c r="X119" s="44">
        <v>0.11899999999999999</v>
      </c>
      <c r="Y119" s="51">
        <v>1588</v>
      </c>
      <c r="Z119" s="51" t="s">
        <v>319</v>
      </c>
      <c r="AA119" s="51" t="s">
        <v>388</v>
      </c>
      <c r="AB119" s="51" t="s">
        <v>388</v>
      </c>
    </row>
    <row r="120" spans="1:36" x14ac:dyDescent="0.2">
      <c r="A120" s="18" t="s">
        <v>405</v>
      </c>
      <c r="B120" s="67"/>
      <c r="C120" s="15">
        <v>600000</v>
      </c>
      <c r="D120" s="68"/>
      <c r="E120" s="69"/>
      <c r="F120" s="68"/>
      <c r="G120" s="68"/>
      <c r="H120" s="69"/>
      <c r="I120" s="79"/>
      <c r="J120" s="69"/>
      <c r="K120" s="69"/>
      <c r="L120" s="69"/>
      <c r="M120" s="68"/>
      <c r="N120" s="68"/>
      <c r="O120" s="68"/>
      <c r="P120" s="68"/>
      <c r="Q120" s="70" t="s">
        <v>18</v>
      </c>
      <c r="R120" s="71">
        <f>SUM(R119:R119)</f>
        <v>600000</v>
      </c>
      <c r="S120" s="72"/>
      <c r="T120" s="72"/>
      <c r="U120" s="73"/>
      <c r="V120" s="68"/>
    </row>
    <row r="121" spans="1:36" ht="13.9" customHeight="1" x14ac:dyDescent="0.2">
      <c r="C121" s="62"/>
      <c r="E121" s="66"/>
    </row>
    <row r="122" spans="1:36" x14ac:dyDescent="0.2">
      <c r="A122" s="21" t="s">
        <v>38</v>
      </c>
      <c r="C122" s="62"/>
      <c r="E122" s="66"/>
    </row>
    <row r="123" spans="1:36" s="33" customFormat="1" x14ac:dyDescent="0.2">
      <c r="A123" s="25">
        <v>19133</v>
      </c>
      <c r="B123" s="33" t="s">
        <v>163</v>
      </c>
      <c r="C123" s="33" t="s">
        <v>288</v>
      </c>
      <c r="D123" s="34" t="s">
        <v>162</v>
      </c>
      <c r="E123" s="32"/>
      <c r="F123" s="32">
        <v>78207</v>
      </c>
      <c r="G123" s="33" t="s">
        <v>161</v>
      </c>
      <c r="H123" s="32">
        <v>9</v>
      </c>
      <c r="I123" s="33" t="s">
        <v>59</v>
      </c>
      <c r="J123" s="32"/>
      <c r="K123" s="32"/>
      <c r="L123" s="32" t="s">
        <v>51</v>
      </c>
      <c r="M123" s="33" t="s">
        <v>182</v>
      </c>
      <c r="N123" s="33">
        <v>80</v>
      </c>
      <c r="O123" s="33">
        <v>8</v>
      </c>
      <c r="P123" s="33">
        <v>88</v>
      </c>
      <c r="Q123" s="33" t="s">
        <v>55</v>
      </c>
      <c r="R123" s="35">
        <v>1500000</v>
      </c>
      <c r="S123" s="32"/>
      <c r="T123" s="32" t="s">
        <v>51</v>
      </c>
      <c r="U123" s="33" t="s">
        <v>287</v>
      </c>
      <c r="V123" s="33">
        <v>48029110500</v>
      </c>
      <c r="W123" s="66">
        <v>158</v>
      </c>
      <c r="X123" s="66"/>
      <c r="Y123" s="48"/>
      <c r="Z123" s="48"/>
      <c r="AA123" s="48" t="s">
        <v>388</v>
      </c>
      <c r="AB123" s="48" t="s">
        <v>388</v>
      </c>
    </row>
    <row r="124" spans="1:36" s="33" customFormat="1" x14ac:dyDescent="0.2">
      <c r="A124" s="25">
        <v>19136</v>
      </c>
      <c r="B124" s="33" t="s">
        <v>164</v>
      </c>
      <c r="C124" s="33" t="s">
        <v>286</v>
      </c>
      <c r="D124" s="34" t="s">
        <v>162</v>
      </c>
      <c r="E124" s="32"/>
      <c r="F124" s="32">
        <v>78212</v>
      </c>
      <c r="G124" s="33" t="s">
        <v>161</v>
      </c>
      <c r="H124" s="32">
        <v>9</v>
      </c>
      <c r="I124" s="33" t="s">
        <v>59</v>
      </c>
      <c r="J124" s="32"/>
      <c r="K124" s="32"/>
      <c r="L124" s="32"/>
      <c r="M124" s="33" t="s">
        <v>182</v>
      </c>
      <c r="N124" s="33">
        <v>69</v>
      </c>
      <c r="O124" s="33">
        <v>0</v>
      </c>
      <c r="P124" s="33">
        <v>69</v>
      </c>
      <c r="Q124" s="33" t="s">
        <v>55</v>
      </c>
      <c r="R124" s="35">
        <v>1500000</v>
      </c>
      <c r="S124" s="32"/>
      <c r="T124" s="32" t="s">
        <v>51</v>
      </c>
      <c r="U124" s="33" t="s">
        <v>287</v>
      </c>
      <c r="V124" s="33">
        <v>48029190603</v>
      </c>
      <c r="W124" s="66">
        <v>157</v>
      </c>
      <c r="X124" s="54">
        <v>0.224</v>
      </c>
      <c r="Y124" s="49" t="s">
        <v>319</v>
      </c>
      <c r="Z124" s="49" t="s">
        <v>351</v>
      </c>
      <c r="AA124" s="51" t="s">
        <v>388</v>
      </c>
      <c r="AB124" s="51" t="s">
        <v>388</v>
      </c>
    </row>
    <row r="125" spans="1:36" s="33" customFormat="1" x14ac:dyDescent="0.2">
      <c r="A125" s="25">
        <v>19003</v>
      </c>
      <c r="B125" s="33" t="s">
        <v>410</v>
      </c>
      <c r="C125" s="33" t="s">
        <v>411</v>
      </c>
      <c r="D125" s="34" t="s">
        <v>162</v>
      </c>
      <c r="E125" s="32"/>
      <c r="F125" s="32">
        <v>78210</v>
      </c>
      <c r="G125" s="33" t="s">
        <v>161</v>
      </c>
      <c r="H125" s="32">
        <v>9</v>
      </c>
      <c r="I125" s="33" t="s">
        <v>59</v>
      </c>
      <c r="J125" s="32"/>
      <c r="K125" s="32"/>
      <c r="L125" s="32"/>
      <c r="M125" s="33" t="s">
        <v>182</v>
      </c>
      <c r="N125" s="33">
        <v>49</v>
      </c>
      <c r="O125" s="33">
        <v>0</v>
      </c>
      <c r="P125" s="33">
        <v>49</v>
      </c>
      <c r="Q125" s="33" t="s">
        <v>52</v>
      </c>
      <c r="R125" s="35">
        <v>1213281</v>
      </c>
      <c r="S125" s="32"/>
      <c r="T125" s="32"/>
      <c r="U125" s="33" t="s">
        <v>412</v>
      </c>
      <c r="V125" s="33">
        <v>48029140400</v>
      </c>
      <c r="W125" s="32">
        <v>157</v>
      </c>
      <c r="X125" s="121">
        <v>0.187</v>
      </c>
      <c r="Y125" s="48" t="s">
        <v>319</v>
      </c>
      <c r="Z125" s="48" t="s">
        <v>373</v>
      </c>
      <c r="AA125" s="51" t="s">
        <v>387</v>
      </c>
      <c r="AB125" s="51" t="s">
        <v>387</v>
      </c>
      <c r="AC125" s="93"/>
      <c r="AD125" s="93"/>
      <c r="AJ125" s="34"/>
    </row>
    <row r="126" spans="1:36" x14ac:dyDescent="0.2">
      <c r="A126" s="18" t="s">
        <v>405</v>
      </c>
      <c r="B126" s="67"/>
      <c r="C126" s="15">
        <v>5444900.6399999997</v>
      </c>
      <c r="D126" s="83" t="s">
        <v>189</v>
      </c>
      <c r="E126" s="69"/>
      <c r="F126" s="68"/>
      <c r="G126" s="68"/>
      <c r="H126" s="69"/>
      <c r="I126" s="79"/>
      <c r="J126" s="69"/>
      <c r="K126" s="69"/>
      <c r="L126" s="69"/>
      <c r="M126" s="68"/>
      <c r="N126" s="68"/>
      <c r="O126" s="68"/>
      <c r="P126" s="68"/>
      <c r="Q126" s="70" t="s">
        <v>18</v>
      </c>
      <c r="R126" s="71">
        <f>SUM(R123:R125)</f>
        <v>4213281</v>
      </c>
      <c r="S126" s="72"/>
      <c r="T126" s="72"/>
      <c r="U126" s="73"/>
      <c r="V126" s="68"/>
    </row>
    <row r="127" spans="1:36" ht="13.9" customHeight="1" x14ac:dyDescent="0.2">
      <c r="C127" s="62"/>
      <c r="E127" s="66"/>
    </row>
    <row r="128" spans="1:36" x14ac:dyDescent="0.2">
      <c r="A128" s="21" t="s">
        <v>39</v>
      </c>
      <c r="C128" s="62"/>
      <c r="E128" s="66"/>
    </row>
    <row r="129" spans="1:28" x14ac:dyDescent="0.2">
      <c r="A129" s="18" t="s">
        <v>405</v>
      </c>
      <c r="B129" s="67"/>
      <c r="C129" s="15">
        <v>654654.30000000005</v>
      </c>
      <c r="D129" s="68"/>
      <c r="E129" s="69"/>
      <c r="F129" s="68"/>
      <c r="G129" s="68"/>
      <c r="H129" s="69"/>
      <c r="I129" s="79"/>
      <c r="J129" s="69"/>
      <c r="K129" s="69"/>
      <c r="L129" s="69"/>
      <c r="M129" s="68"/>
      <c r="N129" s="68"/>
      <c r="O129" s="68"/>
      <c r="P129" s="68"/>
      <c r="Q129" s="70" t="s">
        <v>18</v>
      </c>
      <c r="R129" s="71">
        <f>SUM(R128)</f>
        <v>0</v>
      </c>
      <c r="S129" s="72"/>
      <c r="T129" s="72"/>
      <c r="U129" s="73"/>
      <c r="V129" s="68"/>
      <c r="AA129" s="62"/>
      <c r="AB129" s="62"/>
    </row>
    <row r="130" spans="1:28" x14ac:dyDescent="0.2">
      <c r="C130" s="62"/>
      <c r="E130" s="66"/>
    </row>
    <row r="131" spans="1:28" x14ac:dyDescent="0.2">
      <c r="A131" s="21" t="s">
        <v>40</v>
      </c>
      <c r="C131" s="62"/>
      <c r="E131" s="66"/>
    </row>
    <row r="132" spans="1:28" s="33" customFormat="1" x14ac:dyDescent="0.2">
      <c r="A132" s="25">
        <v>19332</v>
      </c>
      <c r="B132" s="33" t="s">
        <v>369</v>
      </c>
      <c r="C132" s="33" t="s">
        <v>289</v>
      </c>
      <c r="D132" s="34" t="s">
        <v>57</v>
      </c>
      <c r="E132" s="32"/>
      <c r="F132" s="32">
        <v>78401</v>
      </c>
      <c r="G132" s="33" t="s">
        <v>58</v>
      </c>
      <c r="H132" s="32">
        <v>10</v>
      </c>
      <c r="I132" s="33" t="s">
        <v>59</v>
      </c>
      <c r="J132" s="32"/>
      <c r="K132" s="32"/>
      <c r="L132" s="32"/>
      <c r="M132" s="33" t="s">
        <v>184</v>
      </c>
      <c r="N132" s="33">
        <v>42</v>
      </c>
      <c r="O132" s="33">
        <v>0</v>
      </c>
      <c r="P132" s="33">
        <v>42</v>
      </c>
      <c r="Q132" s="33" t="s">
        <v>52</v>
      </c>
      <c r="R132" s="35">
        <v>925000</v>
      </c>
      <c r="S132" s="32" t="s">
        <v>51</v>
      </c>
      <c r="T132" s="32"/>
      <c r="U132" s="33" t="s">
        <v>383</v>
      </c>
      <c r="V132" s="33">
        <v>48355001200</v>
      </c>
      <c r="W132" s="66">
        <v>120</v>
      </c>
      <c r="X132" s="66"/>
      <c r="Y132" s="48"/>
      <c r="Z132" s="48"/>
      <c r="AA132" s="48" t="s">
        <v>388</v>
      </c>
      <c r="AB132" s="48" t="s">
        <v>388</v>
      </c>
    </row>
    <row r="133" spans="1:28" s="33" customFormat="1" x14ac:dyDescent="0.2">
      <c r="A133" s="61">
        <v>19367</v>
      </c>
      <c r="B133" s="33" t="s">
        <v>193</v>
      </c>
      <c r="C133" s="33" t="s">
        <v>290</v>
      </c>
      <c r="D133" s="34" t="s">
        <v>57</v>
      </c>
      <c r="E133" s="32"/>
      <c r="F133" s="32">
        <v>78413</v>
      </c>
      <c r="G133" s="33" t="s">
        <v>58</v>
      </c>
      <c r="H133" s="32">
        <v>10</v>
      </c>
      <c r="I133" s="33" t="s">
        <v>59</v>
      </c>
      <c r="J133" s="32"/>
      <c r="K133" s="32"/>
      <c r="L133" s="32"/>
      <c r="M133" s="33" t="s">
        <v>182</v>
      </c>
      <c r="N133" s="33">
        <v>55</v>
      </c>
      <c r="O133" s="33">
        <v>5</v>
      </c>
      <c r="P133" s="33">
        <v>60</v>
      </c>
      <c r="Q133" s="33" t="s">
        <v>52</v>
      </c>
      <c r="R133" s="35">
        <v>925000</v>
      </c>
      <c r="S133" s="32" t="s">
        <v>51</v>
      </c>
      <c r="T133" s="32"/>
      <c r="U133" s="33" t="s">
        <v>383</v>
      </c>
      <c r="V133" s="33">
        <v>48355005412</v>
      </c>
      <c r="W133" s="66">
        <v>68</v>
      </c>
      <c r="X133" s="66"/>
      <c r="Y133" s="48"/>
      <c r="Z133" s="48"/>
      <c r="AA133" s="48" t="s">
        <v>388</v>
      </c>
      <c r="AB133" s="48" t="s">
        <v>388</v>
      </c>
    </row>
    <row r="134" spans="1:28" x14ac:dyDescent="0.2">
      <c r="A134" s="18" t="s">
        <v>405</v>
      </c>
      <c r="B134" s="67"/>
      <c r="C134" s="15">
        <v>1410213.25</v>
      </c>
      <c r="D134" s="68"/>
      <c r="E134" s="69"/>
      <c r="F134" s="68"/>
      <c r="G134" s="68"/>
      <c r="H134" s="69"/>
      <c r="I134" s="79"/>
      <c r="J134" s="69"/>
      <c r="K134" s="69"/>
      <c r="L134" s="69"/>
      <c r="M134" s="68"/>
      <c r="N134" s="68"/>
      <c r="O134" s="68"/>
      <c r="P134" s="68"/>
      <c r="Q134" s="70" t="s">
        <v>18</v>
      </c>
      <c r="R134" s="71">
        <f>SUM(R132:R133)</f>
        <v>1850000</v>
      </c>
      <c r="S134" s="72"/>
      <c r="T134" s="72"/>
      <c r="U134" s="73"/>
      <c r="V134" s="68"/>
    </row>
    <row r="135" spans="1:28" x14ac:dyDescent="0.2">
      <c r="C135" s="62"/>
      <c r="E135" s="66"/>
    </row>
    <row r="136" spans="1:28" x14ac:dyDescent="0.2">
      <c r="A136" s="21" t="s">
        <v>41</v>
      </c>
      <c r="C136" s="62"/>
      <c r="E136" s="66"/>
    </row>
    <row r="137" spans="1:28" s="33" customFormat="1" x14ac:dyDescent="0.2">
      <c r="A137" s="25">
        <v>19223</v>
      </c>
      <c r="B137" s="33" t="s">
        <v>167</v>
      </c>
      <c r="C137" s="33" t="s">
        <v>188</v>
      </c>
      <c r="D137" s="34" t="s">
        <v>166</v>
      </c>
      <c r="E137" s="32"/>
      <c r="F137" s="32">
        <v>78579</v>
      </c>
      <c r="G137" s="33" t="s">
        <v>165</v>
      </c>
      <c r="H137" s="32">
        <v>11</v>
      </c>
      <c r="I137" s="33" t="s">
        <v>50</v>
      </c>
      <c r="J137" s="32"/>
      <c r="K137" s="32"/>
      <c r="L137" s="32" t="s">
        <v>51</v>
      </c>
      <c r="M137" s="33" t="s">
        <v>182</v>
      </c>
      <c r="N137" s="33">
        <v>75</v>
      </c>
      <c r="O137" s="33">
        <v>4</v>
      </c>
      <c r="P137" s="33">
        <v>79</v>
      </c>
      <c r="Q137" s="33" t="s">
        <v>55</v>
      </c>
      <c r="R137" s="35">
        <v>1300000</v>
      </c>
      <c r="S137" s="32"/>
      <c r="T137" s="32" t="s">
        <v>51</v>
      </c>
      <c r="U137" s="33" t="s">
        <v>291</v>
      </c>
      <c r="V137" s="33">
        <v>48215022800</v>
      </c>
      <c r="W137" s="66">
        <v>158</v>
      </c>
      <c r="X137" s="62"/>
      <c r="Y137" s="48"/>
      <c r="Z137" s="62"/>
      <c r="AA137" s="48" t="s">
        <v>388</v>
      </c>
      <c r="AB137" s="48" t="s">
        <v>388</v>
      </c>
    </row>
    <row r="138" spans="1:28" x14ac:dyDescent="0.2">
      <c r="A138" s="18" t="s">
        <v>405</v>
      </c>
      <c r="B138" s="67"/>
      <c r="C138" s="15">
        <v>941583.68</v>
      </c>
      <c r="D138" s="68"/>
      <c r="E138" s="69"/>
      <c r="F138" s="68"/>
      <c r="G138" s="68"/>
      <c r="H138" s="69"/>
      <c r="I138" s="79"/>
      <c r="J138" s="69"/>
      <c r="K138" s="69"/>
      <c r="L138" s="69"/>
      <c r="M138" s="68"/>
      <c r="N138" s="68"/>
      <c r="O138" s="68"/>
      <c r="P138" s="68"/>
      <c r="Q138" s="70" t="s">
        <v>18</v>
      </c>
      <c r="R138" s="71">
        <f>SUM(R137:R137)</f>
        <v>1300000</v>
      </c>
      <c r="S138" s="72"/>
      <c r="T138" s="72"/>
      <c r="U138" s="73"/>
      <c r="V138" s="68"/>
    </row>
    <row r="139" spans="1:28" x14ac:dyDescent="0.2">
      <c r="C139" s="62"/>
      <c r="E139" s="66"/>
    </row>
    <row r="140" spans="1:28" x14ac:dyDescent="0.2">
      <c r="A140" s="21" t="s">
        <v>42</v>
      </c>
      <c r="C140" s="62"/>
      <c r="E140" s="66"/>
    </row>
    <row r="141" spans="1:28" s="33" customFormat="1" x14ac:dyDescent="0.2">
      <c r="A141" s="25">
        <v>19330</v>
      </c>
      <c r="B141" s="33" t="s">
        <v>382</v>
      </c>
      <c r="C141" s="33" t="s">
        <v>296</v>
      </c>
      <c r="D141" s="34" t="s">
        <v>168</v>
      </c>
      <c r="E141" s="32"/>
      <c r="F141" s="32">
        <v>78501</v>
      </c>
      <c r="G141" s="33" t="s">
        <v>165</v>
      </c>
      <c r="H141" s="32">
        <v>11</v>
      </c>
      <c r="I141" s="33" t="s">
        <v>59</v>
      </c>
      <c r="J141" s="32"/>
      <c r="K141" s="32"/>
      <c r="L141" s="32"/>
      <c r="M141" s="33" t="s">
        <v>182</v>
      </c>
      <c r="N141" s="33">
        <v>84</v>
      </c>
      <c r="O141" s="33">
        <v>6</v>
      </c>
      <c r="P141" s="33">
        <v>90</v>
      </c>
      <c r="Q141" s="33" t="s">
        <v>52</v>
      </c>
      <c r="R141" s="35">
        <v>1500000</v>
      </c>
      <c r="S141" s="32"/>
      <c r="T141" s="32" t="s">
        <v>51</v>
      </c>
      <c r="U141" s="33" t="s">
        <v>384</v>
      </c>
      <c r="V141" s="33">
        <v>48215020904</v>
      </c>
      <c r="W141" s="66">
        <v>160</v>
      </c>
      <c r="X141" s="44">
        <v>0.29599999999999999</v>
      </c>
      <c r="Y141" s="51">
        <v>1333</v>
      </c>
      <c r="Z141" s="51"/>
      <c r="AA141" s="51" t="s">
        <v>388</v>
      </c>
      <c r="AB141" s="51" t="s">
        <v>388</v>
      </c>
    </row>
    <row r="142" spans="1:28" s="33" customFormat="1" x14ac:dyDescent="0.2">
      <c r="A142" s="25">
        <v>19064</v>
      </c>
      <c r="B142" s="33" t="s">
        <v>171</v>
      </c>
      <c r="C142" s="33" t="s">
        <v>292</v>
      </c>
      <c r="D142" s="34" t="s">
        <v>168</v>
      </c>
      <c r="E142" s="32"/>
      <c r="F142" s="32">
        <v>78504</v>
      </c>
      <c r="G142" s="33" t="s">
        <v>165</v>
      </c>
      <c r="H142" s="32">
        <v>11</v>
      </c>
      <c r="I142" s="33" t="s">
        <v>59</v>
      </c>
      <c r="J142" s="32"/>
      <c r="K142" s="32"/>
      <c r="L142" s="32" t="s">
        <v>51</v>
      </c>
      <c r="M142" s="33" t="s">
        <v>182</v>
      </c>
      <c r="N142" s="33">
        <v>96</v>
      </c>
      <c r="O142" s="33">
        <v>24</v>
      </c>
      <c r="P142" s="33">
        <v>120</v>
      </c>
      <c r="Q142" s="33" t="s">
        <v>55</v>
      </c>
      <c r="R142" s="35">
        <v>1500000</v>
      </c>
      <c r="S142" s="32"/>
      <c r="T142" s="32"/>
      <c r="U142" s="33" t="s">
        <v>293</v>
      </c>
      <c r="V142" s="33">
        <v>48215020904</v>
      </c>
      <c r="W142" s="66">
        <v>160</v>
      </c>
      <c r="X142" s="44">
        <v>0.29599999999999999</v>
      </c>
      <c r="Y142" s="51">
        <v>1333</v>
      </c>
      <c r="Z142" s="87" t="s">
        <v>365</v>
      </c>
      <c r="AA142" s="59" t="s">
        <v>388</v>
      </c>
      <c r="AB142" s="59" t="s">
        <v>388</v>
      </c>
    </row>
    <row r="143" spans="1:28" s="33" customFormat="1" x14ac:dyDescent="0.2">
      <c r="A143" s="25">
        <v>19273</v>
      </c>
      <c r="B143" s="33" t="s">
        <v>170</v>
      </c>
      <c r="C143" s="33" t="s">
        <v>294</v>
      </c>
      <c r="D143" s="34" t="s">
        <v>168</v>
      </c>
      <c r="E143" s="32"/>
      <c r="F143" s="32">
        <v>78504</v>
      </c>
      <c r="G143" s="33" t="s">
        <v>165</v>
      </c>
      <c r="H143" s="32">
        <v>11</v>
      </c>
      <c r="I143" s="33" t="s">
        <v>59</v>
      </c>
      <c r="J143" s="32"/>
      <c r="K143" s="32"/>
      <c r="L143" s="32"/>
      <c r="M143" s="33" t="s">
        <v>182</v>
      </c>
      <c r="N143" s="33">
        <v>104</v>
      </c>
      <c r="O143" s="33">
        <v>20</v>
      </c>
      <c r="P143" s="33">
        <v>124</v>
      </c>
      <c r="Q143" s="33" t="s">
        <v>55</v>
      </c>
      <c r="R143" s="35">
        <v>1500000</v>
      </c>
      <c r="S143" s="32"/>
      <c r="T143" s="32" t="s">
        <v>51</v>
      </c>
      <c r="U143" s="33" t="s">
        <v>295</v>
      </c>
      <c r="V143" s="33">
        <v>48215020904</v>
      </c>
      <c r="W143" s="66">
        <v>160</v>
      </c>
      <c r="X143" s="44">
        <v>0.29599999999999999</v>
      </c>
      <c r="Y143" s="51">
        <v>1333</v>
      </c>
      <c r="Z143" s="51" t="s">
        <v>390</v>
      </c>
      <c r="AA143" s="51" t="s">
        <v>388</v>
      </c>
      <c r="AB143" s="51" t="s">
        <v>388</v>
      </c>
    </row>
    <row r="144" spans="1:28" s="33" customFormat="1" x14ac:dyDescent="0.2">
      <c r="A144" s="25">
        <v>19331</v>
      </c>
      <c r="B144" s="33" t="s">
        <v>169</v>
      </c>
      <c r="C144" s="33" t="s">
        <v>297</v>
      </c>
      <c r="D144" s="34" t="s">
        <v>168</v>
      </c>
      <c r="E144" s="32"/>
      <c r="F144" s="32">
        <v>78501</v>
      </c>
      <c r="G144" s="33" t="s">
        <v>165</v>
      </c>
      <c r="H144" s="32">
        <v>11</v>
      </c>
      <c r="I144" s="33" t="s">
        <v>59</v>
      </c>
      <c r="J144" s="32"/>
      <c r="K144" s="32"/>
      <c r="L144" s="32"/>
      <c r="M144" s="33" t="s">
        <v>182</v>
      </c>
      <c r="N144" s="33">
        <v>65</v>
      </c>
      <c r="O144" s="33">
        <v>7</v>
      </c>
      <c r="P144" s="33">
        <v>72</v>
      </c>
      <c r="Q144" s="33" t="s">
        <v>55</v>
      </c>
      <c r="R144" s="35">
        <v>1500000</v>
      </c>
      <c r="S144" s="32"/>
      <c r="T144" s="32" t="s">
        <v>51</v>
      </c>
      <c r="U144" s="33" t="s">
        <v>384</v>
      </c>
      <c r="V144" s="33">
        <v>48215020904</v>
      </c>
      <c r="W144" s="66">
        <v>160</v>
      </c>
      <c r="X144" s="44">
        <v>0.29599999999999999</v>
      </c>
      <c r="Y144" s="51">
        <v>1333</v>
      </c>
      <c r="Z144" s="51" t="s">
        <v>367</v>
      </c>
      <c r="AA144" s="51" t="s">
        <v>388</v>
      </c>
      <c r="AB144" s="51" t="s">
        <v>388</v>
      </c>
    </row>
    <row r="145" spans="1:28" x14ac:dyDescent="0.2">
      <c r="A145" s="18" t="s">
        <v>405</v>
      </c>
      <c r="B145" s="67"/>
      <c r="C145" s="15">
        <v>6222635.1200000001</v>
      </c>
      <c r="D145" s="68"/>
      <c r="E145" s="69"/>
      <c r="F145" s="68"/>
      <c r="G145" s="68"/>
      <c r="H145" s="69"/>
      <c r="I145" s="79"/>
      <c r="J145" s="69"/>
      <c r="K145" s="69"/>
      <c r="L145" s="69"/>
      <c r="M145" s="68"/>
      <c r="N145" s="68"/>
      <c r="O145" s="68"/>
      <c r="P145" s="68"/>
      <c r="Q145" s="70" t="s">
        <v>18</v>
      </c>
      <c r="R145" s="71">
        <f>SUM(R141:R144)</f>
        <v>6000000</v>
      </c>
      <c r="S145" s="72"/>
      <c r="T145" s="72"/>
      <c r="U145" s="73"/>
      <c r="V145" s="68"/>
    </row>
    <row r="146" spans="1:28" x14ac:dyDescent="0.2">
      <c r="C146" s="62"/>
      <c r="E146" s="66"/>
    </row>
    <row r="147" spans="1:28" x14ac:dyDescent="0.2">
      <c r="A147" s="21" t="s">
        <v>43</v>
      </c>
      <c r="C147" s="62"/>
      <c r="E147" s="66"/>
    </row>
    <row r="148" spans="1:28" s="33" customFormat="1" x14ac:dyDescent="0.2">
      <c r="A148" s="25">
        <v>19202</v>
      </c>
      <c r="B148" s="33" t="s">
        <v>175</v>
      </c>
      <c r="C148" s="33" t="s">
        <v>174</v>
      </c>
      <c r="D148" s="34" t="s">
        <v>173</v>
      </c>
      <c r="E148" s="32"/>
      <c r="F148" s="32">
        <v>79720</v>
      </c>
      <c r="G148" s="33" t="s">
        <v>172</v>
      </c>
      <c r="H148" s="32">
        <v>12</v>
      </c>
      <c r="I148" s="33" t="s">
        <v>50</v>
      </c>
      <c r="J148" s="32"/>
      <c r="K148" s="32"/>
      <c r="L148" s="32"/>
      <c r="M148" s="33" t="s">
        <v>182</v>
      </c>
      <c r="N148" s="33">
        <v>66</v>
      </c>
      <c r="O148" s="33">
        <v>0</v>
      </c>
      <c r="P148" s="33">
        <v>66</v>
      </c>
      <c r="Q148" s="33" t="s">
        <v>52</v>
      </c>
      <c r="R148" s="35">
        <v>900000</v>
      </c>
      <c r="S148" s="32" t="s">
        <v>51</v>
      </c>
      <c r="T148" s="32"/>
      <c r="U148" s="33" t="s">
        <v>232</v>
      </c>
      <c r="V148" s="33">
        <v>48227950802</v>
      </c>
      <c r="W148" s="66">
        <v>149</v>
      </c>
      <c r="X148" s="62"/>
      <c r="Y148" s="48"/>
      <c r="Z148" s="62"/>
      <c r="AA148" s="48" t="s">
        <v>388</v>
      </c>
      <c r="AB148" s="48" t="s">
        <v>388</v>
      </c>
    </row>
    <row r="149" spans="1:28" x14ac:dyDescent="0.2">
      <c r="A149" s="18" t="s">
        <v>405</v>
      </c>
      <c r="B149" s="67"/>
      <c r="C149" s="15">
        <v>600000</v>
      </c>
      <c r="D149" s="68"/>
      <c r="E149" s="69"/>
      <c r="F149" s="68"/>
      <c r="G149" s="68"/>
      <c r="H149" s="69"/>
      <c r="I149" s="79"/>
      <c r="J149" s="69"/>
      <c r="K149" s="69"/>
      <c r="L149" s="69"/>
      <c r="M149" s="68"/>
      <c r="N149" s="68"/>
      <c r="O149" s="68"/>
      <c r="P149" s="68"/>
      <c r="Q149" s="70" t="s">
        <v>18</v>
      </c>
      <c r="R149" s="71">
        <f>SUM(R148)</f>
        <v>900000</v>
      </c>
      <c r="S149" s="72"/>
      <c r="T149" s="72"/>
      <c r="U149" s="73"/>
      <c r="V149" s="68"/>
    </row>
    <row r="150" spans="1:28" x14ac:dyDescent="0.2">
      <c r="C150" s="62"/>
      <c r="E150" s="66"/>
    </row>
    <row r="151" spans="1:28" x14ac:dyDescent="0.2">
      <c r="A151" s="21" t="s">
        <v>44</v>
      </c>
      <c r="C151" s="62"/>
      <c r="E151" s="66"/>
    </row>
    <row r="152" spans="1:28" s="33" customFormat="1" x14ac:dyDescent="0.2">
      <c r="A152" s="25">
        <v>19228</v>
      </c>
      <c r="B152" s="33" t="s">
        <v>177</v>
      </c>
      <c r="C152" s="33" t="s">
        <v>298</v>
      </c>
      <c r="D152" s="34" t="s">
        <v>176</v>
      </c>
      <c r="E152" s="32"/>
      <c r="F152" s="32">
        <v>79705</v>
      </c>
      <c r="G152" s="33" t="s">
        <v>176</v>
      </c>
      <c r="H152" s="32">
        <v>12</v>
      </c>
      <c r="I152" s="33" t="s">
        <v>59</v>
      </c>
      <c r="J152" s="32"/>
      <c r="K152" s="32"/>
      <c r="L152" s="32"/>
      <c r="M152" s="33" t="s">
        <v>183</v>
      </c>
      <c r="N152" s="33">
        <v>124</v>
      </c>
      <c r="O152" s="33">
        <v>0</v>
      </c>
      <c r="P152" s="33">
        <v>124</v>
      </c>
      <c r="Q152" s="33" t="s">
        <v>55</v>
      </c>
      <c r="R152" s="35">
        <v>1198710</v>
      </c>
      <c r="S152" s="32"/>
      <c r="T152" s="32"/>
      <c r="U152" s="33" t="s">
        <v>299</v>
      </c>
      <c r="V152" s="33">
        <v>48329000305</v>
      </c>
      <c r="W152" s="66">
        <v>152</v>
      </c>
      <c r="X152" s="66"/>
      <c r="Y152" s="48"/>
      <c r="Z152" s="48"/>
      <c r="AA152" s="48" t="s">
        <v>388</v>
      </c>
      <c r="AB152" s="48" t="s">
        <v>388</v>
      </c>
    </row>
    <row r="153" spans="1:28" x14ac:dyDescent="0.2">
      <c r="A153" s="18" t="s">
        <v>405</v>
      </c>
      <c r="B153" s="67"/>
      <c r="C153" s="15">
        <v>922543.51</v>
      </c>
      <c r="D153" s="68"/>
      <c r="E153" s="69"/>
      <c r="F153" s="68"/>
      <c r="G153" s="68"/>
      <c r="H153" s="69"/>
      <c r="I153" s="79"/>
      <c r="J153" s="69"/>
      <c r="K153" s="69"/>
      <c r="L153" s="69"/>
      <c r="M153" s="68"/>
      <c r="N153" s="68"/>
      <c r="O153" s="68"/>
      <c r="P153" s="68"/>
      <c r="Q153" s="70" t="s">
        <v>18</v>
      </c>
      <c r="R153" s="71">
        <f>SUM(R152:R152)</f>
        <v>1198710</v>
      </c>
      <c r="S153" s="72"/>
      <c r="T153" s="72"/>
      <c r="U153" s="73"/>
      <c r="V153" s="68"/>
    </row>
    <row r="154" spans="1:28" x14ac:dyDescent="0.2">
      <c r="C154" s="62"/>
      <c r="E154" s="66"/>
    </row>
    <row r="155" spans="1:28" x14ac:dyDescent="0.2">
      <c r="A155" s="21" t="s">
        <v>45</v>
      </c>
      <c r="C155" s="62"/>
      <c r="E155" s="66"/>
    </row>
    <row r="156" spans="1:28" s="33" customFormat="1" x14ac:dyDescent="0.2">
      <c r="A156" s="25">
        <v>19176</v>
      </c>
      <c r="B156" s="33" t="s">
        <v>179</v>
      </c>
      <c r="C156" s="33" t="s">
        <v>301</v>
      </c>
      <c r="D156" s="34" t="s">
        <v>178</v>
      </c>
      <c r="E156" s="32"/>
      <c r="F156" s="32">
        <v>79821</v>
      </c>
      <c r="G156" s="33" t="s">
        <v>74</v>
      </c>
      <c r="H156" s="32">
        <v>13</v>
      </c>
      <c r="I156" s="33" t="s">
        <v>50</v>
      </c>
      <c r="J156" s="32"/>
      <c r="K156" s="32"/>
      <c r="L156" s="32"/>
      <c r="M156" s="33" t="s">
        <v>182</v>
      </c>
      <c r="N156" s="33">
        <v>80</v>
      </c>
      <c r="O156" s="33">
        <v>0</v>
      </c>
      <c r="P156" s="33">
        <v>80</v>
      </c>
      <c r="Q156" s="33" t="s">
        <v>55</v>
      </c>
      <c r="R156" s="35">
        <v>900000</v>
      </c>
      <c r="S156" s="32"/>
      <c r="T156" s="32" t="s">
        <v>51</v>
      </c>
      <c r="U156" s="33" t="s">
        <v>300</v>
      </c>
      <c r="V156" s="33">
        <v>48141010203</v>
      </c>
      <c r="W156" s="66">
        <v>130</v>
      </c>
      <c r="X156" s="66"/>
      <c r="Y156" s="48"/>
      <c r="Z156" s="48"/>
      <c r="AA156" s="48" t="s">
        <v>388</v>
      </c>
      <c r="AB156" s="48" t="s">
        <v>388</v>
      </c>
    </row>
    <row r="157" spans="1:28" x14ac:dyDescent="0.2">
      <c r="A157" s="18" t="s">
        <v>405</v>
      </c>
      <c r="B157" s="67"/>
      <c r="C157" s="15">
        <v>600000</v>
      </c>
      <c r="D157" s="68"/>
      <c r="E157" s="69"/>
      <c r="F157" s="68"/>
      <c r="G157" s="68"/>
      <c r="H157" s="69"/>
      <c r="I157" s="79"/>
      <c r="J157" s="69"/>
      <c r="K157" s="69"/>
      <c r="L157" s="69"/>
      <c r="M157" s="68"/>
      <c r="N157" s="68"/>
      <c r="O157" s="68"/>
      <c r="P157" s="68"/>
      <c r="Q157" s="70" t="s">
        <v>18</v>
      </c>
      <c r="R157" s="71">
        <f>SUM(R156)</f>
        <v>900000</v>
      </c>
      <c r="S157" s="72"/>
      <c r="T157" s="72"/>
      <c r="U157" s="73"/>
      <c r="V157" s="68"/>
    </row>
    <row r="158" spans="1:28" x14ac:dyDescent="0.2">
      <c r="C158" s="62"/>
      <c r="E158" s="66"/>
    </row>
    <row r="159" spans="1:28" x14ac:dyDescent="0.2">
      <c r="A159" s="21" t="s">
        <v>46</v>
      </c>
      <c r="C159" s="62"/>
      <c r="E159" s="66"/>
    </row>
    <row r="160" spans="1:28" s="33" customFormat="1" x14ac:dyDescent="0.2">
      <c r="A160" s="25">
        <v>19117</v>
      </c>
      <c r="B160" s="33" t="s">
        <v>181</v>
      </c>
      <c r="C160" s="33" t="s">
        <v>302</v>
      </c>
      <c r="D160" s="34" t="s">
        <v>74</v>
      </c>
      <c r="E160" s="32"/>
      <c r="F160" s="32">
        <v>79936</v>
      </c>
      <c r="G160" s="33" t="s">
        <v>74</v>
      </c>
      <c r="H160" s="32">
        <v>13</v>
      </c>
      <c r="I160" s="33" t="s">
        <v>59</v>
      </c>
      <c r="J160" s="32"/>
      <c r="K160" s="32"/>
      <c r="L160" s="32"/>
      <c r="M160" s="33" t="s">
        <v>182</v>
      </c>
      <c r="N160" s="33">
        <v>104</v>
      </c>
      <c r="O160" s="33">
        <v>0</v>
      </c>
      <c r="P160" s="33">
        <v>104</v>
      </c>
      <c r="Q160" s="33" t="s">
        <v>55</v>
      </c>
      <c r="R160" s="35">
        <v>1500000</v>
      </c>
      <c r="S160" s="32"/>
      <c r="T160" s="32" t="s">
        <v>51</v>
      </c>
      <c r="U160" s="33" t="s">
        <v>303</v>
      </c>
      <c r="V160" s="33">
        <v>48141010311</v>
      </c>
      <c r="W160" s="66">
        <v>143</v>
      </c>
      <c r="X160" s="66"/>
      <c r="Y160" s="48"/>
      <c r="Z160" s="48"/>
      <c r="AA160" s="48" t="s">
        <v>388</v>
      </c>
      <c r="AB160" s="48" t="s">
        <v>388</v>
      </c>
    </row>
    <row r="161" spans="1:28" s="33" customFormat="1" x14ac:dyDescent="0.2">
      <c r="A161" s="25">
        <v>19344</v>
      </c>
      <c r="B161" s="33" t="s">
        <v>180</v>
      </c>
      <c r="C161" s="33" t="s">
        <v>304</v>
      </c>
      <c r="D161" s="34" t="s">
        <v>74</v>
      </c>
      <c r="E161" s="32"/>
      <c r="F161" s="32">
        <v>79924</v>
      </c>
      <c r="G161" s="33" t="s">
        <v>74</v>
      </c>
      <c r="H161" s="32">
        <v>13</v>
      </c>
      <c r="I161" s="33" t="s">
        <v>59</v>
      </c>
      <c r="J161" s="32"/>
      <c r="K161" s="32"/>
      <c r="L161" s="32" t="s">
        <v>51</v>
      </c>
      <c r="M161" s="33" t="s">
        <v>182</v>
      </c>
      <c r="N161" s="33">
        <v>110</v>
      </c>
      <c r="O161" s="33">
        <v>0</v>
      </c>
      <c r="P161" s="33">
        <v>110</v>
      </c>
      <c r="Q161" s="33" t="s">
        <v>55</v>
      </c>
      <c r="R161" s="35">
        <v>1500000</v>
      </c>
      <c r="S161" s="32"/>
      <c r="T161" s="32" t="s">
        <v>51</v>
      </c>
      <c r="U161" s="33" t="s">
        <v>305</v>
      </c>
      <c r="V161" s="33">
        <v>48141000101</v>
      </c>
      <c r="W161" s="66">
        <v>140</v>
      </c>
      <c r="X161" s="66"/>
      <c r="Y161" s="48"/>
      <c r="Z161" s="48"/>
      <c r="AA161" s="48" t="s">
        <v>388</v>
      </c>
      <c r="AB161" s="48" t="s">
        <v>388</v>
      </c>
    </row>
    <row r="162" spans="1:28" x14ac:dyDescent="0.2">
      <c r="A162" s="18" t="s">
        <v>405</v>
      </c>
      <c r="B162" s="67"/>
      <c r="C162" s="11">
        <v>2554790.86</v>
      </c>
      <c r="D162" s="68"/>
      <c r="E162" s="68"/>
      <c r="F162" s="68"/>
      <c r="G162" s="68"/>
      <c r="H162" s="69"/>
      <c r="I162" s="79"/>
      <c r="J162" s="69"/>
      <c r="K162" s="69"/>
      <c r="L162" s="69"/>
      <c r="M162" s="68"/>
      <c r="N162" s="68"/>
      <c r="O162" s="68"/>
      <c r="P162" s="68"/>
      <c r="Q162" s="70" t="s">
        <v>18</v>
      </c>
      <c r="R162" s="71">
        <f>SUM(R160:R161)</f>
        <v>3000000</v>
      </c>
      <c r="S162" s="72"/>
      <c r="T162" s="72"/>
      <c r="U162" s="73"/>
      <c r="V162" s="68"/>
    </row>
    <row r="164" spans="1:28" x14ac:dyDescent="0.2">
      <c r="A164" s="20" t="s">
        <v>396</v>
      </c>
      <c r="C164" s="88">
        <f>C162+C157+C153+C149+C145+C138+C134+C129+C126+C120+C116+C112+C107+C101+C97+C85+C81+C77+C73+C69+C64+C50+C46+C42+C39+C35+C30</f>
        <v>79539874.989999995</v>
      </c>
      <c r="F164" s="20" t="s">
        <v>413</v>
      </c>
      <c r="K164" s="62"/>
      <c r="L164" s="125">
        <f>SUM(R30,R35,R39,R42,R46,R50,R64,R69,R73,R77,R81,R85,R97,R101,R107,R112,R116,R120,R126,R129,R134,R138,R145,R149,R153,R157,R162)</f>
        <v>78000929.269999996</v>
      </c>
      <c r="M164" s="125"/>
      <c r="N164" s="125"/>
      <c r="R164" s="20" t="s">
        <v>409</v>
      </c>
      <c r="U164" s="9">
        <f>COUNT(W13:W161)</f>
        <v>68</v>
      </c>
      <c r="V164" s="95"/>
    </row>
  </sheetData>
  <sheetProtection formatCells="0" formatColumns="0" formatRows="0" insertColumns="0" insertRows="0" insertHyperlinks="0" deleteColumns="0" deleteRows="0" sort="0" autoFilter="0" pivotTables="0"/>
  <sortState ref="A171:CZ180">
    <sortCondition descending="1" ref="W171:W180"/>
  </sortState>
  <mergeCells count="6">
    <mergeCell ref="U10:AB10"/>
    <mergeCell ref="L164:N164"/>
    <mergeCell ref="A10:B10"/>
    <mergeCell ref="A7:I9"/>
    <mergeCell ref="J7:P10"/>
    <mergeCell ref="Q7:R10"/>
  </mergeCells>
  <pageMargins left="0.25" right="0.25" top="0.5" bottom="0.25" header="0.3" footer="0.3"/>
  <pageSetup paperSize="5" scale="75" fitToHeight="6" orientation="landscape" r:id="rId1"/>
  <rowBreaks count="2" manualBreakCount="2">
    <brk id="46" max="27" man="1"/>
    <brk id="13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8"/>
  <sheetViews>
    <sheetView workbookViewId="0"/>
  </sheetViews>
  <sheetFormatPr defaultRowHeight="15" x14ac:dyDescent="0.25"/>
  <cols>
    <col min="2" max="2" width="14.28515625" customWidth="1"/>
    <col min="3" max="3" width="4.140625" customWidth="1"/>
    <col min="4" max="4" width="6.28515625" customWidth="1"/>
    <col min="5" max="6" width="5.5703125" style="56" customWidth="1"/>
    <col min="7" max="7" width="7.42578125" style="56" customWidth="1"/>
    <col min="8" max="8" width="31.7109375" customWidth="1"/>
    <col min="9" max="10" width="8.85546875" style="36"/>
  </cols>
  <sheetData>
    <row r="1" spans="1:77" s="3" customFormat="1" ht="65.45" customHeight="1" x14ac:dyDescent="0.2">
      <c r="A1" s="1" t="s">
        <v>0</v>
      </c>
      <c r="B1" s="2" t="s">
        <v>15</v>
      </c>
      <c r="C1" s="29" t="s">
        <v>314</v>
      </c>
      <c r="D1" s="27" t="s">
        <v>306</v>
      </c>
      <c r="E1" s="37" t="s">
        <v>316</v>
      </c>
      <c r="F1" s="37" t="s">
        <v>317</v>
      </c>
      <c r="G1" s="37" t="s">
        <v>318</v>
      </c>
      <c r="H1" s="63" t="s">
        <v>391</v>
      </c>
      <c r="I1" s="10"/>
      <c r="J1" s="10"/>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s="4" customFormat="1" ht="12.75" x14ac:dyDescent="0.2">
      <c r="A2" s="20" t="s">
        <v>21</v>
      </c>
      <c r="C2" s="53"/>
      <c r="D2" s="53"/>
      <c r="E2" s="47"/>
      <c r="F2" s="47"/>
      <c r="G2" s="47"/>
      <c r="I2" s="9"/>
      <c r="J2" s="9"/>
    </row>
    <row r="3" spans="1:77" s="24" customFormat="1" ht="12.75" x14ac:dyDescent="0.2">
      <c r="A3" s="23">
        <v>19235</v>
      </c>
      <c r="B3" s="24">
        <v>48303010408</v>
      </c>
      <c r="C3" s="53">
        <v>153</v>
      </c>
      <c r="E3" s="54">
        <v>4.2000000000000003E-2</v>
      </c>
      <c r="F3" s="49">
        <v>3044</v>
      </c>
      <c r="G3" s="49" t="s">
        <v>319</v>
      </c>
      <c r="I3" s="33"/>
      <c r="J3" s="33"/>
    </row>
    <row r="4" spans="1:77" s="24" customFormat="1" ht="12.75" x14ac:dyDescent="0.2">
      <c r="A4" s="23">
        <v>19217</v>
      </c>
      <c r="B4" s="24">
        <v>48341950200</v>
      </c>
      <c r="C4" s="53">
        <v>153</v>
      </c>
      <c r="E4" s="54">
        <v>0.161</v>
      </c>
      <c r="F4" s="49">
        <v>3696</v>
      </c>
      <c r="G4" s="49" t="s">
        <v>319</v>
      </c>
      <c r="I4" s="33"/>
      <c r="J4" s="33"/>
    </row>
    <row r="5" spans="1:77" s="24" customFormat="1" ht="12.75" x14ac:dyDescent="0.2">
      <c r="A5" s="23">
        <v>19156</v>
      </c>
      <c r="B5" s="24">
        <v>48117950600</v>
      </c>
      <c r="C5" s="53">
        <v>153</v>
      </c>
      <c r="E5" s="54">
        <v>0.10299999999999999</v>
      </c>
      <c r="F5" s="47">
        <v>4892</v>
      </c>
      <c r="G5" s="49" t="s">
        <v>319</v>
      </c>
      <c r="I5" s="33"/>
      <c r="J5" s="33"/>
    </row>
    <row r="7" spans="1:77" s="4" customFormat="1" ht="12.75" x14ac:dyDescent="0.2">
      <c r="A7" s="20" t="s">
        <v>24</v>
      </c>
      <c r="C7" s="53"/>
      <c r="D7" s="53"/>
      <c r="E7" s="55"/>
      <c r="F7" s="47"/>
      <c r="G7" s="47"/>
      <c r="I7" s="9"/>
      <c r="J7" s="9"/>
    </row>
    <row r="8" spans="1:77" s="24" customFormat="1" ht="12.75" x14ac:dyDescent="0.2">
      <c r="A8" s="23">
        <v>19216</v>
      </c>
      <c r="B8" s="24">
        <v>48441012300</v>
      </c>
      <c r="C8" s="53">
        <v>155</v>
      </c>
      <c r="E8" s="54">
        <v>0.11600000000000001</v>
      </c>
      <c r="F8" s="49">
        <v>1803</v>
      </c>
      <c r="G8" s="49" t="s">
        <v>319</v>
      </c>
      <c r="I8" s="33"/>
      <c r="J8" s="33"/>
    </row>
    <row r="9" spans="1:77" s="24" customFormat="1" ht="12.75" x14ac:dyDescent="0.2">
      <c r="A9" s="23">
        <v>19124</v>
      </c>
      <c r="B9" s="24">
        <v>48441012000</v>
      </c>
      <c r="C9" s="53">
        <v>155</v>
      </c>
      <c r="E9" s="54">
        <v>5.3999999999999999E-2</v>
      </c>
      <c r="F9" s="49">
        <v>4953</v>
      </c>
      <c r="G9" s="49" t="s">
        <v>319</v>
      </c>
      <c r="I9" s="33"/>
      <c r="J9" s="33"/>
    </row>
    <row r="10" spans="1:77" s="4" customFormat="1" ht="12.75" collapsed="1" x14ac:dyDescent="0.2">
      <c r="A10" s="9"/>
      <c r="C10" s="53"/>
      <c r="D10" s="53"/>
      <c r="E10" s="55"/>
      <c r="F10" s="47"/>
      <c r="G10" s="47"/>
      <c r="I10" s="9"/>
      <c r="J10" s="9"/>
    </row>
    <row r="11" spans="1:77" s="4" customFormat="1" ht="12.75" x14ac:dyDescent="0.2">
      <c r="A11" s="21" t="s">
        <v>25</v>
      </c>
      <c r="C11" s="53"/>
      <c r="D11" s="53"/>
      <c r="E11" s="55"/>
      <c r="F11" s="47"/>
      <c r="G11" s="47"/>
      <c r="I11" s="9"/>
      <c r="J11" s="9"/>
    </row>
    <row r="12" spans="1:77" s="24" customFormat="1" ht="12.75" x14ac:dyDescent="0.2">
      <c r="A12" s="23">
        <v>19338</v>
      </c>
      <c r="B12" s="24">
        <v>48139061400</v>
      </c>
      <c r="C12" s="53">
        <v>153</v>
      </c>
      <c r="E12" s="54">
        <v>7.5999999999999998E-2</v>
      </c>
      <c r="F12" s="49">
        <v>1950</v>
      </c>
      <c r="G12" s="50" t="s">
        <v>320</v>
      </c>
      <c r="H12" s="24" t="s">
        <v>321</v>
      </c>
      <c r="I12" s="33"/>
      <c r="J12" s="33"/>
    </row>
    <row r="13" spans="1:77" s="24" customFormat="1" ht="12.75" x14ac:dyDescent="0.2">
      <c r="A13" s="26">
        <v>19214</v>
      </c>
      <c r="B13" s="24">
        <v>48139061400</v>
      </c>
      <c r="C13" s="53">
        <v>153</v>
      </c>
      <c r="E13" s="54">
        <v>7.5999999999999998E-2</v>
      </c>
      <c r="F13" s="49">
        <v>1950</v>
      </c>
      <c r="G13" s="50" t="s">
        <v>322</v>
      </c>
      <c r="H13" s="24" t="s">
        <v>323</v>
      </c>
      <c r="I13" s="33"/>
      <c r="J13" s="33"/>
    </row>
    <row r="14" spans="1:77" s="24" customFormat="1" ht="12.75" x14ac:dyDescent="0.2">
      <c r="A14" s="30"/>
      <c r="B14" s="38"/>
      <c r="C14" s="34" t="s">
        <v>324</v>
      </c>
      <c r="D14" s="34"/>
      <c r="E14" s="51"/>
      <c r="F14" s="51"/>
      <c r="G14" s="51"/>
      <c r="I14" s="33"/>
      <c r="J14" s="33"/>
    </row>
    <row r="16" spans="1:77" s="4" customFormat="1" ht="12.75" x14ac:dyDescent="0.2">
      <c r="A16" s="20" t="s">
        <v>26</v>
      </c>
      <c r="C16" s="53"/>
      <c r="E16" s="55"/>
      <c r="F16" s="47"/>
      <c r="G16" s="47"/>
      <c r="I16" s="9"/>
      <c r="J16" s="9"/>
    </row>
    <row r="17" spans="1:77" s="24" customFormat="1" x14ac:dyDescent="0.25">
      <c r="A17" s="25">
        <v>19276</v>
      </c>
      <c r="B17" s="33">
        <v>48439101402</v>
      </c>
      <c r="C17" s="53">
        <v>159</v>
      </c>
      <c r="D17" s="36"/>
      <c r="E17" s="54">
        <v>0.37</v>
      </c>
      <c r="F17" s="49" t="s">
        <v>319</v>
      </c>
      <c r="G17" s="49" t="s">
        <v>325</v>
      </c>
      <c r="H17" s="24" t="s">
        <v>326</v>
      </c>
      <c r="I17" s="33"/>
      <c r="J17" s="33"/>
    </row>
    <row r="18" spans="1:77" s="24" customFormat="1" x14ac:dyDescent="0.25">
      <c r="A18" s="31"/>
      <c r="B18" s="30"/>
      <c r="C18" s="39" t="s">
        <v>327</v>
      </c>
      <c r="D18" s="36"/>
      <c r="E18" s="54"/>
      <c r="F18" s="49"/>
      <c r="G18" s="49"/>
      <c r="I18" s="33"/>
      <c r="J18" s="33"/>
    </row>
    <row r="19" spans="1:77" s="24" customFormat="1" ht="12.75" x14ac:dyDescent="0.2">
      <c r="A19" s="23">
        <v>19277</v>
      </c>
      <c r="B19" s="24">
        <v>48439100102</v>
      </c>
      <c r="C19" s="53">
        <v>159</v>
      </c>
      <c r="E19" s="54">
        <v>0.216</v>
      </c>
      <c r="F19" s="49" t="s">
        <v>319</v>
      </c>
      <c r="G19" s="49" t="s">
        <v>328</v>
      </c>
      <c r="H19" s="24" t="s">
        <v>329</v>
      </c>
      <c r="I19" s="33"/>
      <c r="J19" s="33"/>
    </row>
    <row r="20" spans="1:77" s="24" customFormat="1" ht="12.75" x14ac:dyDescent="0.2">
      <c r="A20" s="31"/>
      <c r="B20" s="30"/>
      <c r="C20" s="39" t="s">
        <v>330</v>
      </c>
      <c r="E20" s="54"/>
      <c r="F20" s="49"/>
      <c r="G20" s="49"/>
      <c r="I20" s="33"/>
      <c r="J20" s="33"/>
    </row>
    <row r="21" spans="1:77" s="24" customFormat="1" ht="7.15" customHeight="1" x14ac:dyDescent="0.2">
      <c r="A21" s="40"/>
      <c r="B21" s="41"/>
      <c r="C21" s="43"/>
      <c r="D21" s="41"/>
      <c r="E21" s="57"/>
      <c r="F21" s="58"/>
      <c r="G21" s="58"/>
      <c r="H21" s="41"/>
      <c r="I21" s="33"/>
      <c r="J21" s="33"/>
    </row>
    <row r="22" spans="1:77" s="24" customFormat="1" ht="12.75" x14ac:dyDescent="0.2">
      <c r="A22" s="23">
        <v>19315</v>
      </c>
      <c r="B22" s="24">
        <v>48439111404</v>
      </c>
      <c r="C22" s="53">
        <v>153</v>
      </c>
      <c r="E22" s="54">
        <v>0.112</v>
      </c>
      <c r="F22" s="49">
        <v>152</v>
      </c>
      <c r="G22" s="49" t="s">
        <v>319</v>
      </c>
      <c r="I22" s="33"/>
      <c r="J22" s="33"/>
    </row>
    <row r="23" spans="1:77" s="24" customFormat="1" ht="12.75" x14ac:dyDescent="0.2">
      <c r="A23" s="23">
        <v>19009</v>
      </c>
      <c r="B23" s="24">
        <v>48439113922</v>
      </c>
      <c r="C23" s="53">
        <v>153</v>
      </c>
      <c r="E23" s="54">
        <v>0.03</v>
      </c>
      <c r="F23" s="49">
        <v>672</v>
      </c>
      <c r="G23" s="49" t="s">
        <v>319</v>
      </c>
      <c r="I23" s="33"/>
      <c r="J23" s="33"/>
    </row>
    <row r="24" spans="1:77" s="24" customFormat="1" ht="12.75" x14ac:dyDescent="0.2">
      <c r="A24" s="25">
        <v>19234</v>
      </c>
      <c r="B24" s="33">
        <v>48251130204</v>
      </c>
      <c r="C24" s="53">
        <v>153</v>
      </c>
      <c r="D24" s="33"/>
      <c r="E24" s="59">
        <v>8.7999999999999995E-2</v>
      </c>
      <c r="F24" s="51">
        <v>1181</v>
      </c>
      <c r="G24" s="51" t="s">
        <v>319</v>
      </c>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row>
    <row r="25" spans="1:77" s="33" customFormat="1" ht="14.45" customHeight="1" x14ac:dyDescent="0.2">
      <c r="A25" s="23">
        <v>19143</v>
      </c>
      <c r="B25" s="24">
        <v>48439111547</v>
      </c>
      <c r="C25" s="53">
        <v>153</v>
      </c>
      <c r="D25" s="24"/>
      <c r="E25" s="54">
        <v>6.3E-2</v>
      </c>
      <c r="F25" s="49">
        <v>1706</v>
      </c>
      <c r="G25" s="49" t="s">
        <v>319</v>
      </c>
      <c r="H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row>
    <row r="26" spans="1:77" s="24" customFormat="1" ht="12.75" x14ac:dyDescent="0.2">
      <c r="A26" s="23">
        <v>19078</v>
      </c>
      <c r="B26" s="24">
        <v>48439113408</v>
      </c>
      <c r="C26" s="53">
        <v>153</v>
      </c>
      <c r="E26" s="54">
        <v>6.6000000000000003E-2</v>
      </c>
      <c r="F26" s="49">
        <v>1852</v>
      </c>
      <c r="G26" s="49" t="s">
        <v>331</v>
      </c>
      <c r="H26" s="24" t="s">
        <v>332</v>
      </c>
      <c r="I26" s="33"/>
      <c r="J26" s="33"/>
    </row>
    <row r="27" spans="1:77" s="24" customFormat="1" ht="12.75" x14ac:dyDescent="0.2">
      <c r="A27" s="31"/>
      <c r="B27" s="30"/>
      <c r="C27" s="39" t="s">
        <v>333</v>
      </c>
      <c r="E27" s="54"/>
      <c r="F27" s="49"/>
      <c r="G27" s="49"/>
      <c r="I27" s="33"/>
      <c r="J27" s="33"/>
    </row>
    <row r="28" spans="1:77" s="24" customFormat="1" ht="12.75" x14ac:dyDescent="0.2">
      <c r="A28" s="23">
        <v>19319</v>
      </c>
      <c r="B28" s="24">
        <v>48439111516</v>
      </c>
      <c r="C28" s="53">
        <v>153</v>
      </c>
      <c r="E28" s="54">
        <v>9.6000000000000002E-2</v>
      </c>
      <c r="F28" s="49">
        <v>2066</v>
      </c>
      <c r="G28" s="49" t="s">
        <v>319</v>
      </c>
      <c r="I28" s="33"/>
      <c r="J28" s="33"/>
    </row>
    <row r="29" spans="1:77" s="24" customFormat="1" ht="12.75" x14ac:dyDescent="0.2">
      <c r="A29" s="23">
        <v>19244</v>
      </c>
      <c r="B29" s="24">
        <v>48439111544</v>
      </c>
      <c r="C29" s="65">
        <v>153</v>
      </c>
      <c r="E29" s="54">
        <v>6.8000000000000005E-2</v>
      </c>
      <c r="F29" s="49">
        <v>3305</v>
      </c>
      <c r="G29" s="49" t="s">
        <v>319</v>
      </c>
      <c r="I29" s="33"/>
      <c r="J29" s="33"/>
    </row>
    <row r="30" spans="1:77" s="24" customFormat="1" ht="12.75" x14ac:dyDescent="0.2">
      <c r="A30" s="23">
        <v>19016</v>
      </c>
      <c r="B30" s="24">
        <v>48139060213</v>
      </c>
      <c r="C30" s="53">
        <v>153</v>
      </c>
      <c r="E30" s="54">
        <v>7.6999999999999999E-2</v>
      </c>
      <c r="F30" s="49">
        <v>4535</v>
      </c>
      <c r="G30" s="49" t="s">
        <v>319</v>
      </c>
      <c r="I30" s="33"/>
      <c r="J30" s="33"/>
    </row>
    <row r="31" spans="1:77" s="24" customFormat="1" ht="12.75" x14ac:dyDescent="0.2">
      <c r="A31" s="23">
        <v>19250</v>
      </c>
      <c r="B31" s="24">
        <v>48139060300</v>
      </c>
      <c r="C31" s="53">
        <v>153</v>
      </c>
      <c r="E31" s="54">
        <v>0.17100000000000001</v>
      </c>
      <c r="F31" s="49" t="s">
        <v>319</v>
      </c>
      <c r="G31" s="49" t="s">
        <v>319</v>
      </c>
      <c r="I31" s="33"/>
      <c r="J31" s="33"/>
    </row>
    <row r="32" spans="1:77" s="24" customFormat="1" ht="7.15" customHeight="1" x14ac:dyDescent="0.2">
      <c r="A32" s="40"/>
      <c r="B32" s="41"/>
      <c r="C32" s="42"/>
      <c r="D32" s="41"/>
      <c r="E32" s="57"/>
      <c r="F32" s="58"/>
      <c r="G32" s="58"/>
      <c r="H32" s="41"/>
      <c r="I32" s="33"/>
      <c r="J32" s="33"/>
    </row>
    <row r="33" spans="1:10" s="24" customFormat="1" ht="12.75" x14ac:dyDescent="0.2">
      <c r="A33" s="23">
        <v>19079</v>
      </c>
      <c r="B33" s="24">
        <v>48251130408</v>
      </c>
      <c r="C33" s="53">
        <v>152</v>
      </c>
      <c r="D33" s="24" t="s">
        <v>397</v>
      </c>
      <c r="E33" s="54">
        <v>7.9000000000000001E-2</v>
      </c>
      <c r="F33" s="49">
        <v>4142</v>
      </c>
      <c r="G33" s="49" t="s">
        <v>334</v>
      </c>
      <c r="H33" s="24" t="s">
        <v>335</v>
      </c>
      <c r="I33" s="33"/>
      <c r="J33" s="33"/>
    </row>
    <row r="34" spans="1:10" s="24" customFormat="1" ht="12.75" x14ac:dyDescent="0.2">
      <c r="A34" s="23">
        <v>19011</v>
      </c>
      <c r="B34" s="24">
        <v>48251130408</v>
      </c>
      <c r="C34" s="53">
        <v>152</v>
      </c>
      <c r="D34" s="24" t="s">
        <v>397</v>
      </c>
      <c r="E34" s="54">
        <v>7.9000000000000001E-2</v>
      </c>
      <c r="F34" s="49">
        <v>4142</v>
      </c>
      <c r="G34" s="49" t="s">
        <v>336</v>
      </c>
      <c r="H34" s="24" t="s">
        <v>337</v>
      </c>
      <c r="I34" s="33"/>
      <c r="J34" s="33"/>
    </row>
    <row r="35" spans="1:10" s="24" customFormat="1" ht="12.75" x14ac:dyDescent="0.2">
      <c r="A35" s="31"/>
      <c r="B35" s="30"/>
      <c r="C35" s="39" t="s">
        <v>338</v>
      </c>
      <c r="E35" s="54"/>
      <c r="F35" s="49"/>
      <c r="G35" s="49"/>
      <c r="I35" s="33"/>
      <c r="J35" s="33"/>
    </row>
    <row r="36" spans="1:10" s="24" customFormat="1" ht="12.75" x14ac:dyDescent="0.2">
      <c r="A36" s="23">
        <v>19020</v>
      </c>
      <c r="B36" s="24">
        <v>48251130304</v>
      </c>
      <c r="C36" s="53">
        <v>152</v>
      </c>
      <c r="D36" s="24" t="s">
        <v>397</v>
      </c>
      <c r="E36" s="54">
        <v>0.16300000000000001</v>
      </c>
      <c r="F36" s="49" t="s">
        <v>319</v>
      </c>
      <c r="G36" s="49" t="s">
        <v>362</v>
      </c>
      <c r="I36" s="33"/>
      <c r="J36" s="33"/>
    </row>
    <row r="37" spans="1:10" s="24" customFormat="1" ht="12.75" x14ac:dyDescent="0.2">
      <c r="A37" s="23"/>
      <c r="C37" s="39" t="s">
        <v>398</v>
      </c>
      <c r="E37" s="54"/>
      <c r="F37" s="49"/>
      <c r="G37" s="49"/>
      <c r="I37" s="33"/>
      <c r="J37" s="33"/>
    </row>
    <row r="38" spans="1:10" s="24" customFormat="1" ht="12.75" x14ac:dyDescent="0.2">
      <c r="A38" s="23"/>
      <c r="C38" s="65"/>
      <c r="E38" s="54"/>
      <c r="F38" s="49"/>
      <c r="G38" s="49"/>
      <c r="I38" s="33"/>
      <c r="J38" s="33"/>
    </row>
    <row r="39" spans="1:10" s="4" customFormat="1" ht="12.75" x14ac:dyDescent="0.2">
      <c r="A39" s="21" t="s">
        <v>27</v>
      </c>
      <c r="C39" s="53"/>
      <c r="D39" s="53"/>
      <c r="E39" s="55"/>
      <c r="F39" s="47"/>
      <c r="G39" s="47"/>
      <c r="I39" s="9"/>
      <c r="J39" s="9"/>
    </row>
    <row r="40" spans="1:10" s="24" customFormat="1" ht="12.75" x14ac:dyDescent="0.2">
      <c r="A40" s="23">
        <v>19052</v>
      </c>
      <c r="B40" s="24">
        <v>48213950800</v>
      </c>
      <c r="C40" s="53">
        <v>153</v>
      </c>
      <c r="E40" s="54">
        <v>0.109</v>
      </c>
      <c r="F40" s="49">
        <v>2696</v>
      </c>
      <c r="G40" s="49" t="s">
        <v>339</v>
      </c>
      <c r="H40" s="24" t="s">
        <v>340</v>
      </c>
      <c r="I40" s="33"/>
      <c r="J40" s="33"/>
    </row>
    <row r="41" spans="1:10" s="24" customFormat="1" ht="12.75" x14ac:dyDescent="0.2">
      <c r="A41" s="23">
        <v>19236</v>
      </c>
      <c r="B41" s="24">
        <v>48213950800</v>
      </c>
      <c r="C41" s="53">
        <v>153</v>
      </c>
      <c r="E41" s="54">
        <v>0.109</v>
      </c>
      <c r="F41" s="49">
        <v>2696</v>
      </c>
      <c r="G41" s="49" t="s">
        <v>341</v>
      </c>
      <c r="H41" s="24" t="s">
        <v>342</v>
      </c>
      <c r="I41" s="33"/>
      <c r="J41" s="33"/>
    </row>
    <row r="42" spans="1:10" s="24" customFormat="1" ht="12.75" x14ac:dyDescent="0.2">
      <c r="A42" s="31"/>
      <c r="B42" s="30"/>
      <c r="C42" s="39" t="s">
        <v>343</v>
      </c>
      <c r="E42" s="54"/>
      <c r="F42" s="49"/>
      <c r="G42" s="49"/>
      <c r="I42" s="33"/>
      <c r="J42" s="33"/>
    </row>
    <row r="43" spans="1:10" s="4" customFormat="1" ht="12.75" x14ac:dyDescent="0.2">
      <c r="A43" s="9"/>
      <c r="C43" s="53"/>
      <c r="E43" s="55"/>
      <c r="F43" s="47"/>
      <c r="G43" s="47"/>
      <c r="I43" s="9"/>
      <c r="J43" s="9"/>
    </row>
    <row r="44" spans="1:10" s="4" customFormat="1" ht="12.75" x14ac:dyDescent="0.2">
      <c r="A44" s="21" t="s">
        <v>32</v>
      </c>
      <c r="C44" s="53"/>
      <c r="E44" s="55"/>
      <c r="F44" s="47"/>
      <c r="G44" s="47"/>
      <c r="I44" s="9"/>
      <c r="J44" s="9"/>
    </row>
    <row r="45" spans="1:10" s="24" customFormat="1" ht="12.75" x14ac:dyDescent="0.2">
      <c r="A45" s="23">
        <v>19085</v>
      </c>
      <c r="B45" s="24">
        <v>48201312600</v>
      </c>
      <c r="C45" s="53">
        <v>163</v>
      </c>
      <c r="E45" s="54">
        <v>0.09</v>
      </c>
      <c r="F45" s="49">
        <v>826</v>
      </c>
      <c r="G45" s="49" t="s">
        <v>319</v>
      </c>
      <c r="I45" s="33"/>
      <c r="J45" s="33"/>
    </row>
    <row r="46" spans="1:10" s="24" customFormat="1" ht="12.75" x14ac:dyDescent="0.2">
      <c r="A46" s="23">
        <v>19296</v>
      </c>
      <c r="B46" s="24">
        <v>48201210100</v>
      </c>
      <c r="C46" s="53">
        <v>163</v>
      </c>
      <c r="E46" s="54">
        <v>0</v>
      </c>
      <c r="F46" s="49">
        <v>5096</v>
      </c>
      <c r="G46" s="49" t="s">
        <v>319</v>
      </c>
      <c r="I46" s="33"/>
      <c r="J46" s="33"/>
    </row>
    <row r="47" spans="1:10" s="24" customFormat="1" ht="7.15" customHeight="1" x14ac:dyDescent="0.2">
      <c r="A47" s="40"/>
      <c r="B47" s="41"/>
      <c r="C47" s="42"/>
      <c r="D47" s="41"/>
      <c r="E47" s="57"/>
      <c r="F47" s="58"/>
      <c r="G47" s="58"/>
      <c r="H47" s="41"/>
      <c r="I47" s="33"/>
      <c r="J47" s="33"/>
    </row>
    <row r="48" spans="1:10" s="24" customFormat="1" ht="12.75" x14ac:dyDescent="0.2">
      <c r="A48" s="23">
        <v>19070</v>
      </c>
      <c r="B48" s="24">
        <v>48201421101</v>
      </c>
      <c r="C48" s="53">
        <v>160</v>
      </c>
      <c r="E48" s="59" t="s">
        <v>319</v>
      </c>
      <c r="F48" s="51" t="s">
        <v>319</v>
      </c>
      <c r="G48" s="51" t="s">
        <v>319</v>
      </c>
      <c r="H48" s="24" t="s">
        <v>374</v>
      </c>
      <c r="I48" s="33"/>
      <c r="J48" s="33"/>
    </row>
    <row r="49" spans="1:77" s="33" customFormat="1" ht="12.75" x14ac:dyDescent="0.2">
      <c r="A49" s="23">
        <v>19307</v>
      </c>
      <c r="B49" s="24">
        <v>48201451402</v>
      </c>
      <c r="C49" s="53">
        <v>160</v>
      </c>
      <c r="D49" s="24"/>
      <c r="E49" s="54">
        <v>0.11799999999999999</v>
      </c>
      <c r="F49" s="49">
        <v>157</v>
      </c>
      <c r="G49" s="49" t="s">
        <v>319</v>
      </c>
      <c r="H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row>
    <row r="50" spans="1:77" s="24" customFormat="1" ht="12.75" x14ac:dyDescent="0.2">
      <c r="A50" s="23">
        <v>19230</v>
      </c>
      <c r="B50" s="24">
        <v>48201432200</v>
      </c>
      <c r="C50" s="53">
        <v>160</v>
      </c>
      <c r="E50" s="54">
        <v>0.125</v>
      </c>
      <c r="F50" s="49">
        <v>619</v>
      </c>
      <c r="G50" s="49" t="s">
        <v>319</v>
      </c>
      <c r="I50" s="33"/>
      <c r="J50" s="33"/>
    </row>
    <row r="51" spans="1:77" s="24" customFormat="1" ht="12.75" x14ac:dyDescent="0.2">
      <c r="A51" s="23">
        <v>19242</v>
      </c>
      <c r="B51" s="24">
        <v>48157670300</v>
      </c>
      <c r="C51" s="53">
        <v>160</v>
      </c>
      <c r="E51" s="54">
        <v>0.155</v>
      </c>
      <c r="F51" s="49">
        <v>3607</v>
      </c>
      <c r="G51" s="49" t="s">
        <v>344</v>
      </c>
      <c r="H51" s="24" t="s">
        <v>345</v>
      </c>
      <c r="I51" s="33"/>
      <c r="J51" s="33"/>
    </row>
    <row r="52" spans="1:77" s="24" customFormat="1" ht="12.75" x14ac:dyDescent="0.2">
      <c r="A52" s="31"/>
      <c r="B52" s="30"/>
      <c r="C52" s="39" t="s">
        <v>375</v>
      </c>
      <c r="E52" s="54"/>
      <c r="F52" s="49"/>
      <c r="G52" s="49"/>
      <c r="I52" s="33"/>
      <c r="J52" s="33"/>
    </row>
    <row r="53" spans="1:77" s="24" customFormat="1" ht="12.75" x14ac:dyDescent="0.2">
      <c r="A53" s="23">
        <v>19245</v>
      </c>
      <c r="B53" s="24">
        <v>48157670300</v>
      </c>
      <c r="C53" s="53">
        <v>160</v>
      </c>
      <c r="E53" s="54">
        <v>0.155</v>
      </c>
      <c r="F53" s="49">
        <v>3607</v>
      </c>
      <c r="G53" s="49" t="s">
        <v>346</v>
      </c>
      <c r="H53" s="24" t="s">
        <v>347</v>
      </c>
      <c r="I53" s="33"/>
      <c r="J53" s="33"/>
    </row>
    <row r="54" spans="1:77" s="24" customFormat="1" ht="12.75" x14ac:dyDescent="0.2">
      <c r="A54" s="31"/>
      <c r="B54" s="30"/>
      <c r="C54" s="39" t="s">
        <v>348</v>
      </c>
      <c r="E54" s="54"/>
      <c r="F54" s="49"/>
      <c r="G54" s="49"/>
      <c r="I54" s="33"/>
      <c r="J54" s="33"/>
    </row>
    <row r="55" spans="1:77" s="24" customFormat="1" ht="12.75" x14ac:dyDescent="0.2">
      <c r="A55" s="25">
        <v>19257</v>
      </c>
      <c r="B55" s="33">
        <v>48157670300</v>
      </c>
      <c r="C55" s="28">
        <v>160</v>
      </c>
      <c r="D55" s="33"/>
      <c r="E55" s="59">
        <v>0.155</v>
      </c>
      <c r="F55" s="51">
        <v>3607</v>
      </c>
      <c r="G55" s="51" t="s">
        <v>349</v>
      </c>
      <c r="H55" s="33" t="s">
        <v>392</v>
      </c>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row>
    <row r="56" spans="1:77" s="24" customFormat="1" ht="12.75" x14ac:dyDescent="0.2">
      <c r="A56" s="31"/>
      <c r="B56" s="30"/>
      <c r="C56" s="45" t="s">
        <v>350</v>
      </c>
      <c r="D56" s="33"/>
      <c r="E56" s="59"/>
      <c r="F56" s="51"/>
      <c r="G56" s="51"/>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row>
    <row r="57" spans="1:77" s="24" customFormat="1" ht="12.75" x14ac:dyDescent="0.2">
      <c r="A57" s="23">
        <v>19327</v>
      </c>
      <c r="B57" s="24">
        <v>48157670602</v>
      </c>
      <c r="C57" s="24">
        <v>160</v>
      </c>
      <c r="E57" s="59">
        <v>0.14199999999999999</v>
      </c>
      <c r="F57" s="51">
        <v>3851</v>
      </c>
      <c r="G57" s="51" t="s">
        <v>371</v>
      </c>
      <c r="I57" s="33"/>
      <c r="J57" s="33"/>
    </row>
    <row r="58" spans="1:77" s="24" customFormat="1" ht="12.75" x14ac:dyDescent="0.2">
      <c r="A58" s="23"/>
      <c r="C58" s="24" t="s">
        <v>376</v>
      </c>
      <c r="E58" s="59"/>
      <c r="F58" s="51"/>
      <c r="G58" s="51"/>
      <c r="I58" s="33"/>
      <c r="J58" s="33"/>
    </row>
    <row r="59" spans="1:77" s="24" customFormat="1" ht="12.75" x14ac:dyDescent="0.2">
      <c r="A59" s="23">
        <v>19109</v>
      </c>
      <c r="B59" s="24">
        <v>48157670602</v>
      </c>
      <c r="C59" s="53">
        <v>160</v>
      </c>
      <c r="E59" s="59">
        <v>0.14199999999999999</v>
      </c>
      <c r="F59" s="51">
        <v>3851</v>
      </c>
      <c r="G59" s="51" t="s">
        <v>372</v>
      </c>
      <c r="I59" s="33"/>
      <c r="J59" s="33"/>
    </row>
    <row r="60" spans="1:77" s="24" customFormat="1" ht="12.75" x14ac:dyDescent="0.2">
      <c r="A60" s="23"/>
      <c r="C60" s="39" t="s">
        <v>375</v>
      </c>
      <c r="E60" s="59"/>
      <c r="F60" s="51"/>
      <c r="G60" s="51"/>
      <c r="I60" s="33"/>
      <c r="J60" s="33"/>
    </row>
    <row r="61" spans="1:77" s="24" customFormat="1" ht="12.75" x14ac:dyDescent="0.2">
      <c r="A61" s="23">
        <v>19047</v>
      </c>
      <c r="B61" s="24">
        <v>48201533000</v>
      </c>
      <c r="C61" s="53">
        <v>160</v>
      </c>
      <c r="E61" s="59">
        <v>0.438</v>
      </c>
      <c r="F61" s="51" t="s">
        <v>319</v>
      </c>
      <c r="G61" s="51" t="s">
        <v>319</v>
      </c>
      <c r="I61" s="33"/>
      <c r="J61" s="33"/>
    </row>
    <row r="62" spans="1:77" s="24" customFormat="1" ht="7.15" customHeight="1" x14ac:dyDescent="0.2">
      <c r="A62" s="40"/>
      <c r="B62" s="41"/>
      <c r="C62" s="42"/>
      <c r="D62" s="41"/>
      <c r="E62" s="57"/>
      <c r="F62" s="58"/>
      <c r="G62" s="58"/>
      <c r="H62" s="41"/>
      <c r="I62" s="33"/>
      <c r="J62" s="33"/>
    </row>
    <row r="63" spans="1:77" s="24" customFormat="1" ht="12.75" x14ac:dyDescent="0.2">
      <c r="A63" s="23">
        <v>19286</v>
      </c>
      <c r="B63" s="24">
        <v>48201532300</v>
      </c>
      <c r="C63" s="53">
        <v>158</v>
      </c>
      <c r="E63" s="54">
        <v>0.14399999999999999</v>
      </c>
      <c r="F63" s="49">
        <v>194</v>
      </c>
      <c r="G63" s="49" t="s">
        <v>319</v>
      </c>
      <c r="I63" s="33"/>
      <c r="J63" s="33"/>
    </row>
    <row r="64" spans="1:77" s="24" customFormat="1" ht="12.75" x14ac:dyDescent="0.2">
      <c r="A64" s="25">
        <v>19187</v>
      </c>
      <c r="B64" s="24">
        <v>48201333901</v>
      </c>
      <c r="C64" s="53">
        <v>158</v>
      </c>
      <c r="E64" s="54">
        <v>9.1999999999999998E-2</v>
      </c>
      <c r="F64" s="49">
        <v>3044</v>
      </c>
      <c r="G64" s="49" t="s">
        <v>319</v>
      </c>
      <c r="I64" s="33"/>
      <c r="J64" s="33"/>
    </row>
    <row r="65" spans="1:10" s="24" customFormat="1" ht="12.75" x14ac:dyDescent="0.2">
      <c r="A65" s="23">
        <v>19146</v>
      </c>
      <c r="B65" s="24">
        <v>48201310500</v>
      </c>
      <c r="C65" s="53">
        <v>158</v>
      </c>
      <c r="E65" s="54">
        <v>0.38800000000000001</v>
      </c>
      <c r="F65" s="49" t="s">
        <v>319</v>
      </c>
      <c r="G65" s="49" t="s">
        <v>319</v>
      </c>
      <c r="I65" s="33"/>
      <c r="J65" s="33"/>
    </row>
    <row r="66" spans="1:10" s="24" customFormat="1" ht="12.75" x14ac:dyDescent="0.2">
      <c r="A66" s="23"/>
      <c r="C66" s="53"/>
      <c r="E66" s="54"/>
      <c r="F66" s="49"/>
      <c r="G66" s="49"/>
      <c r="I66" s="33"/>
      <c r="J66" s="33"/>
    </row>
    <row r="67" spans="1:10" s="4" customFormat="1" ht="12.75" x14ac:dyDescent="0.2">
      <c r="A67" s="21" t="s">
        <v>34</v>
      </c>
      <c r="C67" s="53"/>
      <c r="D67" s="53"/>
      <c r="E67" s="55"/>
      <c r="F67" s="47"/>
      <c r="G67" s="47"/>
      <c r="I67" s="9"/>
      <c r="J67" s="9"/>
    </row>
    <row r="68" spans="1:10" s="24" customFormat="1" ht="12.75" x14ac:dyDescent="0.2">
      <c r="A68" s="23">
        <v>19295</v>
      </c>
      <c r="B68" s="24">
        <v>48453000307</v>
      </c>
      <c r="C68" s="53">
        <v>158</v>
      </c>
      <c r="E68" s="54">
        <v>0.105</v>
      </c>
      <c r="F68" s="49" t="s">
        <v>319</v>
      </c>
      <c r="G68" s="49" t="s">
        <v>319</v>
      </c>
      <c r="I68" s="33"/>
      <c r="J68" s="33"/>
    </row>
    <row r="69" spans="1:10" s="24" customFormat="1" ht="12.75" x14ac:dyDescent="0.2">
      <c r="A69" s="23">
        <v>19053</v>
      </c>
      <c r="B69" s="24">
        <v>48453001845</v>
      </c>
      <c r="C69" s="53">
        <v>158</v>
      </c>
      <c r="D69" s="53"/>
      <c r="E69" s="54">
        <v>0.16300000000000001</v>
      </c>
      <c r="F69" s="49" t="s">
        <v>319</v>
      </c>
      <c r="G69" s="49" t="s">
        <v>319</v>
      </c>
      <c r="I69" s="33"/>
      <c r="J69" s="33"/>
    </row>
    <row r="71" spans="1:10" x14ac:dyDescent="0.25">
      <c r="A71" s="21" t="s">
        <v>35</v>
      </c>
    </row>
    <row r="72" spans="1:10" x14ac:dyDescent="0.25">
      <c r="A72" s="46">
        <v>19238</v>
      </c>
      <c r="B72">
        <v>48395960300</v>
      </c>
      <c r="C72">
        <v>150</v>
      </c>
      <c r="E72" s="48">
        <v>12.5</v>
      </c>
      <c r="F72" s="48">
        <v>3080</v>
      </c>
      <c r="G72" s="56" t="s">
        <v>319</v>
      </c>
    </row>
    <row r="73" spans="1:10" x14ac:dyDescent="0.25">
      <c r="A73" s="46">
        <v>19237</v>
      </c>
      <c r="B73">
        <v>48099010400</v>
      </c>
      <c r="C73">
        <v>150</v>
      </c>
      <c r="E73" s="48">
        <v>10.7</v>
      </c>
      <c r="F73" s="48">
        <v>3627</v>
      </c>
      <c r="G73" s="56" t="s">
        <v>319</v>
      </c>
    </row>
    <row r="75" spans="1:10" s="4" customFormat="1" ht="12.75" x14ac:dyDescent="0.2">
      <c r="A75" s="21" t="s">
        <v>36</v>
      </c>
      <c r="C75" s="53"/>
      <c r="E75" s="55"/>
      <c r="F75" s="47"/>
      <c r="G75" s="47"/>
      <c r="I75" s="9"/>
      <c r="J75" s="9"/>
    </row>
    <row r="76" spans="1:10" s="24" customFormat="1" ht="12.75" x14ac:dyDescent="0.2">
      <c r="A76" s="23">
        <v>19166</v>
      </c>
      <c r="B76" s="24">
        <v>48027023108</v>
      </c>
      <c r="C76" s="53">
        <v>155</v>
      </c>
      <c r="E76" s="54">
        <v>0.114</v>
      </c>
      <c r="F76" s="49">
        <v>198</v>
      </c>
      <c r="G76" s="49" t="s">
        <v>319</v>
      </c>
      <c r="I76" s="33"/>
      <c r="J76" s="33"/>
    </row>
    <row r="77" spans="1:10" s="24" customFormat="1" ht="12.75" x14ac:dyDescent="0.2">
      <c r="A77" s="23">
        <v>19063</v>
      </c>
      <c r="B77" s="24">
        <v>48309002503</v>
      </c>
      <c r="C77" s="53">
        <v>155</v>
      </c>
      <c r="E77" s="54">
        <v>3.7999999999999999E-2</v>
      </c>
      <c r="F77" s="49">
        <v>2112</v>
      </c>
      <c r="G77" s="49" t="s">
        <v>319</v>
      </c>
      <c r="I77" s="33"/>
      <c r="J77" s="33"/>
    </row>
    <row r="78" spans="1:10" s="24" customFormat="1" ht="12.75" x14ac:dyDescent="0.2">
      <c r="A78" s="23">
        <v>19148</v>
      </c>
      <c r="B78" s="24">
        <v>48309003000</v>
      </c>
      <c r="C78" s="53">
        <v>155</v>
      </c>
      <c r="E78" s="54">
        <v>0.161</v>
      </c>
      <c r="F78" s="49" t="s">
        <v>319</v>
      </c>
      <c r="G78" s="49" t="s">
        <v>319</v>
      </c>
      <c r="I78" s="33"/>
      <c r="J78" s="33"/>
    </row>
    <row r="79" spans="1:10" s="24" customFormat="1" ht="12.75" x14ac:dyDescent="0.2">
      <c r="A79" s="26"/>
      <c r="C79" s="53"/>
      <c r="E79" s="59"/>
      <c r="F79" s="51"/>
      <c r="G79" s="51"/>
      <c r="I79" s="33"/>
      <c r="J79" s="33"/>
    </row>
    <row r="80" spans="1:10" s="4" customFormat="1" ht="12.75" x14ac:dyDescent="0.2">
      <c r="A80" s="21" t="s">
        <v>37</v>
      </c>
      <c r="C80" s="53"/>
      <c r="E80" s="55"/>
      <c r="F80" s="47"/>
      <c r="G80" s="47"/>
      <c r="I80" s="9"/>
      <c r="J80" s="9"/>
    </row>
    <row r="81" spans="1:10" s="24" customFormat="1" ht="12.75" x14ac:dyDescent="0.2">
      <c r="A81" s="23">
        <v>19304</v>
      </c>
      <c r="B81" s="24">
        <v>48091310606</v>
      </c>
      <c r="C81" s="53">
        <v>153</v>
      </c>
      <c r="E81" s="54">
        <v>0.11899999999999999</v>
      </c>
      <c r="F81" s="49">
        <v>1588</v>
      </c>
      <c r="G81" s="49" t="s">
        <v>319</v>
      </c>
      <c r="I81" s="33"/>
      <c r="J81" s="33"/>
    </row>
    <row r="82" spans="1:10" s="24" customFormat="1" ht="12.75" x14ac:dyDescent="0.2">
      <c r="A82" s="23">
        <v>19030</v>
      </c>
      <c r="B82" s="24">
        <v>48265960100</v>
      </c>
      <c r="C82" s="53">
        <v>153</v>
      </c>
      <c r="E82" s="54">
        <v>0.14799999999999999</v>
      </c>
      <c r="F82" s="49">
        <v>2262</v>
      </c>
      <c r="G82" s="49" t="s">
        <v>319</v>
      </c>
      <c r="I82" s="33"/>
      <c r="J82" s="33"/>
    </row>
    <row r="84" spans="1:10" s="4" customFormat="1" ht="12.75" x14ac:dyDescent="0.2">
      <c r="A84" s="21" t="s">
        <v>38</v>
      </c>
      <c r="C84" s="53"/>
      <c r="E84" s="55"/>
      <c r="F84" s="47"/>
      <c r="G84" s="47"/>
      <c r="I84" s="9"/>
      <c r="J84" s="9"/>
    </row>
    <row r="85" spans="1:10" s="24" customFormat="1" ht="12.75" x14ac:dyDescent="0.2">
      <c r="A85" s="23">
        <v>19136</v>
      </c>
      <c r="B85" s="24">
        <v>48029190603</v>
      </c>
      <c r="C85" s="53">
        <v>157</v>
      </c>
      <c r="E85" s="54">
        <v>0.224</v>
      </c>
      <c r="F85" s="49" t="s">
        <v>319</v>
      </c>
      <c r="G85" s="49" t="s">
        <v>351</v>
      </c>
      <c r="H85" s="24" t="s">
        <v>352</v>
      </c>
      <c r="I85" s="33"/>
      <c r="J85" s="33"/>
    </row>
    <row r="86" spans="1:10" s="24" customFormat="1" ht="12.75" x14ac:dyDescent="0.2">
      <c r="A86" s="31"/>
      <c r="B86" s="30"/>
      <c r="C86" s="39" t="s">
        <v>353</v>
      </c>
      <c r="E86" s="54"/>
      <c r="F86" s="49"/>
      <c r="G86" s="49"/>
      <c r="I86" s="33"/>
      <c r="J86" s="33"/>
    </row>
    <row r="87" spans="1:10" s="24" customFormat="1" ht="12.75" x14ac:dyDescent="0.2">
      <c r="A87" s="23">
        <v>19134</v>
      </c>
      <c r="B87" s="24">
        <v>48029150501</v>
      </c>
      <c r="C87" s="53">
        <v>157</v>
      </c>
      <c r="E87" s="54">
        <v>0.27500000000000002</v>
      </c>
      <c r="F87" s="49" t="s">
        <v>319</v>
      </c>
      <c r="G87" s="49" t="s">
        <v>354</v>
      </c>
      <c r="H87" s="24" t="s">
        <v>355</v>
      </c>
      <c r="I87" s="33"/>
      <c r="J87" s="33"/>
    </row>
    <row r="88" spans="1:10" s="24" customFormat="1" ht="12.75" x14ac:dyDescent="0.2">
      <c r="A88" s="31"/>
      <c r="B88" s="30"/>
      <c r="C88" s="39" t="s">
        <v>356</v>
      </c>
      <c r="E88" s="54"/>
      <c r="F88" s="49"/>
      <c r="G88" s="49"/>
      <c r="I88" s="33"/>
      <c r="J88" s="33"/>
    </row>
    <row r="89" spans="1:10" s="24" customFormat="1" ht="7.15" customHeight="1" x14ac:dyDescent="0.2">
      <c r="A89" s="40"/>
      <c r="B89" s="41"/>
      <c r="C89" s="42"/>
      <c r="D89" s="41"/>
      <c r="E89" s="57"/>
      <c r="F89" s="58"/>
      <c r="G89" s="58"/>
      <c r="H89" s="41"/>
      <c r="I89" s="33"/>
      <c r="J89" s="33"/>
    </row>
    <row r="90" spans="1:10" s="24" customFormat="1" ht="12.75" x14ac:dyDescent="0.2">
      <c r="A90" s="23">
        <v>19139</v>
      </c>
      <c r="B90" s="24">
        <v>48029181403</v>
      </c>
      <c r="C90" s="53">
        <v>152</v>
      </c>
      <c r="E90" s="54">
        <v>4.9000000000000002E-2</v>
      </c>
      <c r="F90" s="49">
        <v>106</v>
      </c>
      <c r="G90" s="49" t="s">
        <v>319</v>
      </c>
      <c r="H90" s="24" t="s">
        <v>319</v>
      </c>
      <c r="I90" s="33"/>
      <c r="J90" s="33"/>
    </row>
    <row r="91" spans="1:10" s="24" customFormat="1" ht="12.75" x14ac:dyDescent="0.2">
      <c r="A91" s="23">
        <v>19039</v>
      </c>
      <c r="B91" s="24">
        <v>48029121206</v>
      </c>
      <c r="C91" s="53">
        <v>152</v>
      </c>
      <c r="E91" s="54">
        <v>6.6000000000000003E-2</v>
      </c>
      <c r="F91" s="49">
        <v>1059</v>
      </c>
      <c r="G91" s="49" t="s">
        <v>357</v>
      </c>
      <c r="H91" s="24" t="s">
        <v>358</v>
      </c>
      <c r="I91" s="33"/>
      <c r="J91" s="33"/>
    </row>
    <row r="92" spans="1:10" s="24" customFormat="1" ht="12.75" x14ac:dyDescent="0.2">
      <c r="A92" s="23">
        <v>19062</v>
      </c>
      <c r="B92" s="24">
        <v>48029121206</v>
      </c>
      <c r="C92" s="53">
        <v>152</v>
      </c>
      <c r="E92" s="54">
        <v>6.6000000000000003E-2</v>
      </c>
      <c r="F92" s="49">
        <v>1059</v>
      </c>
      <c r="G92" s="49" t="s">
        <v>359</v>
      </c>
      <c r="H92" s="24" t="s">
        <v>393</v>
      </c>
      <c r="I92" s="33"/>
      <c r="J92" s="33"/>
    </row>
    <row r="93" spans="1:10" s="24" customFormat="1" ht="12.75" x14ac:dyDescent="0.2">
      <c r="A93" s="31"/>
      <c r="B93" s="30"/>
      <c r="C93" s="39" t="s">
        <v>360</v>
      </c>
      <c r="E93" s="54"/>
      <c r="F93" s="49"/>
      <c r="G93" s="49"/>
      <c r="I93" s="33"/>
      <c r="J93" s="33"/>
    </row>
    <row r="94" spans="1:10" s="24" customFormat="1" ht="7.15" customHeight="1" x14ac:dyDescent="0.2">
      <c r="A94" s="40"/>
      <c r="B94" s="41"/>
      <c r="C94" s="42"/>
      <c r="D94" s="41"/>
      <c r="E94" s="57"/>
      <c r="F94" s="58"/>
      <c r="G94" s="58"/>
      <c r="H94" s="41"/>
      <c r="I94" s="33"/>
      <c r="J94" s="33"/>
    </row>
    <row r="95" spans="1:10" s="24" customFormat="1" ht="12.75" x14ac:dyDescent="0.2">
      <c r="A95" s="25">
        <v>19003</v>
      </c>
      <c r="B95" s="24">
        <v>48029140400</v>
      </c>
      <c r="C95" s="39">
        <v>141</v>
      </c>
      <c r="E95" s="54">
        <v>0.187</v>
      </c>
      <c r="F95" s="49" t="s">
        <v>319</v>
      </c>
      <c r="G95" s="49" t="s">
        <v>373</v>
      </c>
      <c r="H95" s="24" t="s">
        <v>377</v>
      </c>
      <c r="I95" s="33"/>
      <c r="J95" s="33"/>
    </row>
    <row r="96" spans="1:10" s="24" customFormat="1" ht="12.75" x14ac:dyDescent="0.2">
      <c r="A96" s="31"/>
      <c r="B96" s="30"/>
      <c r="C96" s="39" t="s">
        <v>378</v>
      </c>
      <c r="E96" s="54"/>
      <c r="F96" s="49"/>
      <c r="G96" s="49"/>
      <c r="I96" s="33"/>
      <c r="J96" s="33"/>
    </row>
    <row r="98" spans="1:10" s="4" customFormat="1" ht="12.75" x14ac:dyDescent="0.2">
      <c r="A98" s="21" t="s">
        <v>42</v>
      </c>
      <c r="C98" s="53"/>
      <c r="E98" s="55"/>
      <c r="F98" s="47"/>
      <c r="G98" s="47"/>
      <c r="I98" s="9"/>
      <c r="J98" s="9"/>
    </row>
    <row r="99" spans="1:10" s="24" customFormat="1" ht="12.75" x14ac:dyDescent="0.2">
      <c r="A99" s="23">
        <v>19330</v>
      </c>
      <c r="B99" s="24">
        <v>48215020904</v>
      </c>
      <c r="C99" s="53">
        <v>160</v>
      </c>
      <c r="D99" s="24" t="s">
        <v>52</v>
      </c>
      <c r="E99" s="54">
        <v>0.29599999999999999</v>
      </c>
      <c r="F99" s="49">
        <v>1333</v>
      </c>
      <c r="G99" s="49" t="s">
        <v>362</v>
      </c>
      <c r="H99" s="24" t="s">
        <v>363</v>
      </c>
      <c r="I99" s="33"/>
      <c r="J99" s="33"/>
    </row>
    <row r="100" spans="1:10" s="4" customFormat="1" ht="12.75" x14ac:dyDescent="0.2">
      <c r="A100" s="21"/>
      <c r="C100" s="39" t="s">
        <v>364</v>
      </c>
      <c r="E100" s="55"/>
      <c r="F100" s="47"/>
      <c r="G100" s="47"/>
      <c r="I100" s="9"/>
      <c r="J100" s="9"/>
    </row>
    <row r="101" spans="1:10" s="24" customFormat="1" ht="12.75" x14ac:dyDescent="0.2">
      <c r="A101" s="23">
        <v>19064</v>
      </c>
      <c r="B101" s="24">
        <v>48215020904</v>
      </c>
      <c r="C101" s="53">
        <v>160</v>
      </c>
      <c r="D101" s="24" t="s">
        <v>55</v>
      </c>
      <c r="E101" s="54">
        <v>0.29599999999999999</v>
      </c>
      <c r="F101" s="49">
        <v>1333</v>
      </c>
      <c r="G101" s="49" t="s">
        <v>365</v>
      </c>
      <c r="H101" s="24" t="s">
        <v>366</v>
      </c>
      <c r="I101" s="33"/>
      <c r="J101" s="33"/>
    </row>
    <row r="102" spans="1:10" s="24" customFormat="1" ht="12.75" x14ac:dyDescent="0.2">
      <c r="A102" s="23">
        <v>19273</v>
      </c>
      <c r="B102" s="24">
        <v>48215020904</v>
      </c>
      <c r="C102" s="53">
        <v>160</v>
      </c>
      <c r="D102" s="24" t="s">
        <v>55</v>
      </c>
      <c r="E102" s="54">
        <v>0.29599999999999999</v>
      </c>
      <c r="F102" s="49">
        <v>1333</v>
      </c>
      <c r="G102" s="49" t="s">
        <v>390</v>
      </c>
      <c r="H102" s="24" t="s">
        <v>361</v>
      </c>
      <c r="I102" s="33"/>
      <c r="J102" s="33"/>
    </row>
    <row r="103" spans="1:10" s="24" customFormat="1" ht="12.75" x14ac:dyDescent="0.2">
      <c r="A103" s="23">
        <v>19331</v>
      </c>
      <c r="B103" s="24">
        <v>48215020904</v>
      </c>
      <c r="C103" s="53">
        <v>160</v>
      </c>
      <c r="D103" s="24" t="s">
        <v>55</v>
      </c>
      <c r="E103" s="54">
        <v>0.29599999999999999</v>
      </c>
      <c r="F103" s="49">
        <v>1333</v>
      </c>
      <c r="G103" s="49" t="s">
        <v>367</v>
      </c>
      <c r="H103" s="24" t="s">
        <v>394</v>
      </c>
      <c r="I103" s="33"/>
      <c r="J103" s="33"/>
    </row>
    <row r="104" spans="1:10" x14ac:dyDescent="0.25">
      <c r="C104" s="46" t="s">
        <v>368</v>
      </c>
    </row>
    <row r="106" spans="1:10" s="4" customFormat="1" ht="12.75" x14ac:dyDescent="0.2">
      <c r="A106" s="21" t="s">
        <v>46</v>
      </c>
      <c r="C106" s="53"/>
      <c r="D106" s="53"/>
      <c r="E106" s="55"/>
      <c r="F106" s="47"/>
      <c r="G106" s="47"/>
      <c r="I106" s="9"/>
      <c r="J106" s="9"/>
    </row>
    <row r="107" spans="1:10" s="24" customFormat="1" ht="12.75" x14ac:dyDescent="0.2">
      <c r="A107" s="23">
        <v>19120</v>
      </c>
      <c r="B107" s="24">
        <v>48141010341</v>
      </c>
      <c r="C107" s="53">
        <v>122</v>
      </c>
      <c r="E107" s="54">
        <v>9.5000000000000001E-2</v>
      </c>
      <c r="F107" s="49">
        <v>884</v>
      </c>
      <c r="G107" s="49" t="s">
        <v>319</v>
      </c>
      <c r="I107" s="33"/>
      <c r="J107" s="33"/>
    </row>
    <row r="108" spans="1:10" s="24" customFormat="1" ht="12.75" x14ac:dyDescent="0.2">
      <c r="A108" s="23">
        <v>19114</v>
      </c>
      <c r="B108" s="24">
        <v>48141010338</v>
      </c>
      <c r="C108" s="53">
        <v>122</v>
      </c>
      <c r="E108" s="54">
        <v>0.14899999999999999</v>
      </c>
      <c r="F108" s="49">
        <v>4568</v>
      </c>
      <c r="G108" s="49" t="s">
        <v>319</v>
      </c>
      <c r="I108" s="33"/>
      <c r="J108"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Submissions</vt:lpstr>
      <vt:lpstr>Tie-Breakers</vt:lpstr>
      <vt:lpstr>Sheet1</vt:lpstr>
      <vt:lpstr>Submissions!Print_Area</vt:lpstr>
      <vt:lpstr>Submissions!Print_Titles</vt:lpstr>
      <vt:lpstr>'Tie-Breakers'!Print_Titles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Competitive HTC Award Log July 31</dc:title>
  <dc:subject>2018 Competitive HTC Pre-Application Submissions</dc:subject>
  <dc:creator>TDHCA</dc:creator>
  <cp:keywords>2019 9HTC awards</cp:keywords>
  <dc:description>2018 Competitive HTC Pre-Application Submissions received at jotform.com 1515539489</dc:description>
  <cp:lastModifiedBy>Jason Burr</cp:lastModifiedBy>
  <cp:lastPrinted>2019-07-14T21:46:07Z</cp:lastPrinted>
  <dcterms:created xsi:type="dcterms:W3CDTF">2018-01-09T23:11:29Z</dcterms:created>
  <dcterms:modified xsi:type="dcterms:W3CDTF">2019-07-31T20:05:25Z</dcterms:modified>
  <cp:category>2019 9HTC</cp:category>
</cp:coreProperties>
</file>