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85" yWindow="65521" windowWidth="6675" windowHeight="5475" activeTab="0"/>
  </bookViews>
  <sheets>
    <sheet name="Contents &amp; Instructions" sheetId="1" r:id="rId1"/>
    <sheet name="Option 1- $20K Max" sheetId="2" r:id="rId2"/>
    <sheet name="Option 2-$6K Max -No FER" sheetId="3" r:id="rId3"/>
    <sheet name="Max Purchase Price " sheetId="4" state="hidden" r:id="rId4"/>
    <sheet name="2011 80% Income Limits" sheetId="5" state="hidden" r:id="rId5"/>
    <sheet name="2015 Income Limits" sheetId="6" state="hidden" r:id="rId6"/>
    <sheet name="Sheet1" sheetId="7" r:id="rId7"/>
  </sheets>
  <externalReferences>
    <externalReference r:id="rId10"/>
  </externalReferences>
  <definedNames>
    <definedName name="_">#REF!</definedName>
    <definedName name="_0_0_0">#REF!</definedName>
    <definedName name="_xlnm.Print_Area" localSheetId="1">'Option 1- $20K Max'!$A$1:$C$47</definedName>
    <definedName name="_xlnm.Print_Area" localSheetId="2">'Option 2-$6K Max -No FER'!$A:$C</definedName>
  </definedNames>
  <calcPr fullCalcOnLoad="1"/>
</workbook>
</file>

<file path=xl/sharedStrings.xml><?xml version="1.0" encoding="utf-8"?>
<sst xmlns="http://schemas.openxmlformats.org/spreadsheetml/2006/main" count="1610" uniqueCount="432">
  <si>
    <t>Approximate gross household income (annual)</t>
  </si>
  <si>
    <t>Estimated mortgage interest rate</t>
  </si>
  <si>
    <t>Front End Ratio</t>
  </si>
  <si>
    <t>Approximate gross household income (monthly)</t>
  </si>
  <si>
    <t>A1</t>
  </si>
  <si>
    <t>B1</t>
  </si>
  <si>
    <t>C1</t>
  </si>
  <si>
    <t>C2</t>
  </si>
  <si>
    <t>Years I must live in my house to receive full forgiveness</t>
  </si>
  <si>
    <t>D1</t>
  </si>
  <si>
    <t>Date</t>
  </si>
  <si>
    <t>Estimated purchase price of new home</t>
  </si>
  <si>
    <t>Total Estimated PITI WITHOUT HOMEbuyer Assistance</t>
  </si>
  <si>
    <t>Estimated monthly property taxes</t>
  </si>
  <si>
    <t>Estimated monthly property insurance</t>
  </si>
  <si>
    <t>Enter estimated monthly property taxes</t>
  </si>
  <si>
    <t>Enter estimated monthly property insurance</t>
  </si>
  <si>
    <t>Cell will auto-calculate estimated PITI without Texas HOMEbuyer Assistance Program amount</t>
  </si>
  <si>
    <t>Cell will auto-calculate the estimated monthly PITI based on the mortgage amount less Texas HOMEbuyer Assistance</t>
  </si>
  <si>
    <t>Cell will auto-calculate the estimated mortgage amount including Texas HOMEbuyer Assistance</t>
  </si>
  <si>
    <t>Estimated HOMEbuyer Assistance (must be a minimum of $1,000)</t>
  </si>
  <si>
    <t>Minimum Mortgage Amount</t>
  </si>
  <si>
    <r>
      <t xml:space="preserve">Enter income for </t>
    </r>
    <r>
      <rPr>
        <i/>
        <sz val="10"/>
        <color indexed="8"/>
        <rFont val="Calibri"/>
        <family val="2"/>
      </rPr>
      <t>ALL</t>
    </r>
    <r>
      <rPr>
        <sz val="10"/>
        <color indexed="8"/>
        <rFont val="Calibri"/>
        <family val="2"/>
      </rPr>
      <t xml:space="preserve"> household members, including those not listed on the 1003</t>
    </r>
  </si>
  <si>
    <t>Estimated Mortgage Amount INCLUDING HOMEbuyer Assistance</t>
  </si>
  <si>
    <t>Cell will auto-calculate the total available amount of Texas HOMEbuyer Assistance (must be a minimum of $1,000)</t>
  </si>
  <si>
    <t>Loan Term (Years)</t>
  </si>
  <si>
    <t xml:space="preserve">Back End Ratio </t>
  </si>
  <si>
    <t>Requested HOMEbuyer Assistance</t>
  </si>
  <si>
    <t>Enter estimated monthly HOA or Condo dues</t>
  </si>
  <si>
    <t>Estimated PITI WITH HOMEbuyer Assistance and Other Sources</t>
  </si>
  <si>
    <t>DON'T DELETE</t>
  </si>
  <si>
    <t>Anderson County</t>
  </si>
  <si>
    <t>Andrews County</t>
  </si>
  <si>
    <t>Angelina County</t>
  </si>
  <si>
    <t>Aransas County</t>
  </si>
  <si>
    <t>Archer County</t>
  </si>
  <si>
    <t>Armstrong County</t>
  </si>
  <si>
    <t>Atascosa County</t>
  </si>
  <si>
    <t>Austin County</t>
  </si>
  <si>
    <t>Bailey County</t>
  </si>
  <si>
    <t>Bandera County</t>
  </si>
  <si>
    <t>Bastrop County</t>
  </si>
  <si>
    <t>Baylor County</t>
  </si>
  <si>
    <t>Bee County</t>
  </si>
  <si>
    <t>Bell County</t>
  </si>
  <si>
    <t>Bexar County</t>
  </si>
  <si>
    <t>Blanco County</t>
  </si>
  <si>
    <t>Borden County</t>
  </si>
  <si>
    <t>Bosque County</t>
  </si>
  <si>
    <t>Bowie County</t>
  </si>
  <si>
    <t>Brazoria County</t>
  </si>
  <si>
    <t>Brazos County</t>
  </si>
  <si>
    <t>Brewster County</t>
  </si>
  <si>
    <t>Briscoe County</t>
  </si>
  <si>
    <t>Brooks County</t>
  </si>
  <si>
    <t>Brown County</t>
  </si>
  <si>
    <t>Burleson County</t>
  </si>
  <si>
    <t>Burnet County</t>
  </si>
  <si>
    <t>Caldwell County</t>
  </si>
  <si>
    <t>Calhoun County</t>
  </si>
  <si>
    <t>Callahan County</t>
  </si>
  <si>
    <t>Cameron County</t>
  </si>
  <si>
    <t>Camp County</t>
  </si>
  <si>
    <t>Carson County</t>
  </si>
  <si>
    <t>Cass County</t>
  </si>
  <si>
    <t>Castro County</t>
  </si>
  <si>
    <t>Chambers County</t>
  </si>
  <si>
    <t>Cherokee County</t>
  </si>
  <si>
    <t>Childress County</t>
  </si>
  <si>
    <t>Clay County</t>
  </si>
  <si>
    <t>Cochran County</t>
  </si>
  <si>
    <t>Coke County</t>
  </si>
  <si>
    <t>Coleman County</t>
  </si>
  <si>
    <t>Collin County</t>
  </si>
  <si>
    <t>Collingsworth County</t>
  </si>
  <si>
    <t>Colorado County</t>
  </si>
  <si>
    <t>Comal County</t>
  </si>
  <si>
    <t>Comanche County</t>
  </si>
  <si>
    <t>Concho County</t>
  </si>
  <si>
    <t>Cooke County</t>
  </si>
  <si>
    <t>Coryell County</t>
  </si>
  <si>
    <t>Cottle County</t>
  </si>
  <si>
    <t>Crane County</t>
  </si>
  <si>
    <t>Crockett County</t>
  </si>
  <si>
    <t>Crosby County</t>
  </si>
  <si>
    <t>Culberson County</t>
  </si>
  <si>
    <t>Dallam County</t>
  </si>
  <si>
    <t>Dallas County</t>
  </si>
  <si>
    <t>Dawson County</t>
  </si>
  <si>
    <t>Deaf Smith County</t>
  </si>
  <si>
    <t>Delta County</t>
  </si>
  <si>
    <t>Denton County</t>
  </si>
  <si>
    <t>DeWitt County</t>
  </si>
  <si>
    <t>Dickens County</t>
  </si>
  <si>
    <t>Dimmit County</t>
  </si>
  <si>
    <t>Donley County</t>
  </si>
  <si>
    <t>Duval County</t>
  </si>
  <si>
    <t>Eastland County</t>
  </si>
  <si>
    <t>Ector County</t>
  </si>
  <si>
    <t>Edwards County</t>
  </si>
  <si>
    <t>Ellis County</t>
  </si>
  <si>
    <t>El Paso County</t>
  </si>
  <si>
    <t>Erath County</t>
  </si>
  <si>
    <t>Falls County</t>
  </si>
  <si>
    <t>Fannin County</t>
  </si>
  <si>
    <t>Fayette County</t>
  </si>
  <si>
    <t>Fisher County</t>
  </si>
  <si>
    <t>Floyd County</t>
  </si>
  <si>
    <t>Foard County</t>
  </si>
  <si>
    <t>Fort Bend County</t>
  </si>
  <si>
    <t>Franklin County</t>
  </si>
  <si>
    <t>Freestone County</t>
  </si>
  <si>
    <t>Frio County</t>
  </si>
  <si>
    <t>Gaines County</t>
  </si>
  <si>
    <t>Galveston County</t>
  </si>
  <si>
    <t>Garza County</t>
  </si>
  <si>
    <t>Gillespie County</t>
  </si>
  <si>
    <t>Glasscock County</t>
  </si>
  <si>
    <t>Goliad County</t>
  </si>
  <si>
    <t>Gonzales County</t>
  </si>
  <si>
    <t>Gray County</t>
  </si>
  <si>
    <t>Grayson County</t>
  </si>
  <si>
    <t>Gregg County</t>
  </si>
  <si>
    <t>Grimes County</t>
  </si>
  <si>
    <t>Guadalupe County</t>
  </si>
  <si>
    <t>Hale County</t>
  </si>
  <si>
    <t>Hall County</t>
  </si>
  <si>
    <t>Hamilton County</t>
  </si>
  <si>
    <t>Hansford County</t>
  </si>
  <si>
    <t>Hardeman County</t>
  </si>
  <si>
    <t>Hardin County</t>
  </si>
  <si>
    <t>Harris County</t>
  </si>
  <si>
    <t>Harrison County</t>
  </si>
  <si>
    <t>Hartley County</t>
  </si>
  <si>
    <t>Haskell County</t>
  </si>
  <si>
    <t>Hays County</t>
  </si>
  <si>
    <t>Hemphill County</t>
  </si>
  <si>
    <t>Henderson County</t>
  </si>
  <si>
    <t>Hidalgo County</t>
  </si>
  <si>
    <t>Hill County</t>
  </si>
  <si>
    <t>Hockley County</t>
  </si>
  <si>
    <t>Hood County</t>
  </si>
  <si>
    <t>Hopkins County</t>
  </si>
  <si>
    <t>Houston County</t>
  </si>
  <si>
    <t>Howard County</t>
  </si>
  <si>
    <t>Hudspeth County</t>
  </si>
  <si>
    <t>Hunt County</t>
  </si>
  <si>
    <t>Hutchinson County</t>
  </si>
  <si>
    <t>Irion County</t>
  </si>
  <si>
    <t>Jack County</t>
  </si>
  <si>
    <t>Jackson County</t>
  </si>
  <si>
    <t>Jasper County</t>
  </si>
  <si>
    <t>Jeff Davis County</t>
  </si>
  <si>
    <t>Jefferson County</t>
  </si>
  <si>
    <t>Jim Hogg County</t>
  </si>
  <si>
    <t>Jim Wells County</t>
  </si>
  <si>
    <t>Johnson County</t>
  </si>
  <si>
    <t>Jones County</t>
  </si>
  <si>
    <t>Karnes County</t>
  </si>
  <si>
    <t>Kaufman County</t>
  </si>
  <si>
    <t>Kendall County</t>
  </si>
  <si>
    <t>Kenedy County</t>
  </si>
  <si>
    <t>Kent County</t>
  </si>
  <si>
    <t>Kerr County</t>
  </si>
  <si>
    <t>Kimble County</t>
  </si>
  <si>
    <t>King County</t>
  </si>
  <si>
    <t>Kinney County</t>
  </si>
  <si>
    <t>Kleberg County</t>
  </si>
  <si>
    <t>Knox County</t>
  </si>
  <si>
    <t>Lamar County</t>
  </si>
  <si>
    <t>Lamb County</t>
  </si>
  <si>
    <t>Lampasas County</t>
  </si>
  <si>
    <t>La Salle County</t>
  </si>
  <si>
    <t>Lavaca County</t>
  </si>
  <si>
    <t>Lee County</t>
  </si>
  <si>
    <t>Leon County</t>
  </si>
  <si>
    <t>Liberty County</t>
  </si>
  <si>
    <t>Limestone County</t>
  </si>
  <si>
    <t>Lipscomb County</t>
  </si>
  <si>
    <t>Live Oak County</t>
  </si>
  <si>
    <t>Llano County</t>
  </si>
  <si>
    <t>Loving County</t>
  </si>
  <si>
    <t>Lubbock County</t>
  </si>
  <si>
    <t>Lynn County</t>
  </si>
  <si>
    <t>McCulloch County</t>
  </si>
  <si>
    <t>McLennan County</t>
  </si>
  <si>
    <t>McMullen County</t>
  </si>
  <si>
    <t>Madison County</t>
  </si>
  <si>
    <t>Marion County</t>
  </si>
  <si>
    <t>Martin County</t>
  </si>
  <si>
    <t>Mason County</t>
  </si>
  <si>
    <t>Matagorda County</t>
  </si>
  <si>
    <t>Maverick County</t>
  </si>
  <si>
    <t>Medina County</t>
  </si>
  <si>
    <t>Menard County</t>
  </si>
  <si>
    <t>Midland County</t>
  </si>
  <si>
    <t>Milam County</t>
  </si>
  <si>
    <t>Mills County</t>
  </si>
  <si>
    <t>Mitchell County</t>
  </si>
  <si>
    <t>Montague County</t>
  </si>
  <si>
    <t>Montgomery County</t>
  </si>
  <si>
    <t>Moore County</t>
  </si>
  <si>
    <t>Morris County</t>
  </si>
  <si>
    <t>Motley County</t>
  </si>
  <si>
    <t>Nacogdoches County</t>
  </si>
  <si>
    <t>Navarro County</t>
  </si>
  <si>
    <t>Newton County</t>
  </si>
  <si>
    <t>Nolan County</t>
  </si>
  <si>
    <t>Nueces County</t>
  </si>
  <si>
    <t>Ochiltree County</t>
  </si>
  <si>
    <t>Oldham County</t>
  </si>
  <si>
    <t>Orange County</t>
  </si>
  <si>
    <t>Palo Pinto County</t>
  </si>
  <si>
    <t>Panola County</t>
  </si>
  <si>
    <t>Parker County</t>
  </si>
  <si>
    <t>Parmer County</t>
  </si>
  <si>
    <t>Pecos County</t>
  </si>
  <si>
    <t>Polk County</t>
  </si>
  <si>
    <t>Potter County</t>
  </si>
  <si>
    <t>Presidio County</t>
  </si>
  <si>
    <t>Rains County</t>
  </si>
  <si>
    <t>Randall County</t>
  </si>
  <si>
    <t>Reagan County</t>
  </si>
  <si>
    <t>Real County</t>
  </si>
  <si>
    <t>Red River County</t>
  </si>
  <si>
    <t>Reeves County</t>
  </si>
  <si>
    <t>Refugio County</t>
  </si>
  <si>
    <t>Roberts County</t>
  </si>
  <si>
    <t>Robertson County</t>
  </si>
  <si>
    <t>Rockwall County</t>
  </si>
  <si>
    <t>Runnels County</t>
  </si>
  <si>
    <t>Rusk County</t>
  </si>
  <si>
    <t>Sabine County</t>
  </si>
  <si>
    <t>San Augustine County</t>
  </si>
  <si>
    <t>San Jacinto County</t>
  </si>
  <si>
    <t>San Patricio County</t>
  </si>
  <si>
    <t>San Saba County</t>
  </si>
  <si>
    <t>Schleicher County</t>
  </si>
  <si>
    <t>Scurry County</t>
  </si>
  <si>
    <t>Shackelford County</t>
  </si>
  <si>
    <t>Shelby County</t>
  </si>
  <si>
    <t>Sherman County</t>
  </si>
  <si>
    <t>Smith County</t>
  </si>
  <si>
    <t>Somervell County</t>
  </si>
  <si>
    <t>Starr County</t>
  </si>
  <si>
    <t>Stephens County</t>
  </si>
  <si>
    <t>Sterling County</t>
  </si>
  <si>
    <t>Stonewall County</t>
  </si>
  <si>
    <t>Sutton County</t>
  </si>
  <si>
    <t>Swisher County</t>
  </si>
  <si>
    <t>Tarrant County</t>
  </si>
  <si>
    <t>Taylor County</t>
  </si>
  <si>
    <t>Terrell County</t>
  </si>
  <si>
    <t>Terry County</t>
  </si>
  <si>
    <t>Throckmorton County</t>
  </si>
  <si>
    <t>Titus County</t>
  </si>
  <si>
    <t>Tom Green County</t>
  </si>
  <si>
    <t>Travis County</t>
  </si>
  <si>
    <t>Trinity County</t>
  </si>
  <si>
    <t>Tyler County</t>
  </si>
  <si>
    <t>Upshur County</t>
  </si>
  <si>
    <t>Upton County</t>
  </si>
  <si>
    <t>Uvalde County</t>
  </si>
  <si>
    <t>Val Verde County</t>
  </si>
  <si>
    <t>Van Zandt County</t>
  </si>
  <si>
    <t>Victoria County</t>
  </si>
  <si>
    <t>Walker County</t>
  </si>
  <si>
    <t>Waller County</t>
  </si>
  <si>
    <t>Ward County</t>
  </si>
  <si>
    <t>Washington County</t>
  </si>
  <si>
    <t>Webb County</t>
  </si>
  <si>
    <t>Wharton County</t>
  </si>
  <si>
    <t>Wheeler County</t>
  </si>
  <si>
    <t>Wichita County</t>
  </si>
  <si>
    <t>Wilbarger County</t>
  </si>
  <si>
    <t>Willacy County</t>
  </si>
  <si>
    <t>Williamson County</t>
  </si>
  <si>
    <t>Wilson County</t>
  </si>
  <si>
    <t>Winkler County</t>
  </si>
  <si>
    <t>Wise County</t>
  </si>
  <si>
    <t>Wood County</t>
  </si>
  <si>
    <t>Yoakum County</t>
  </si>
  <si>
    <t>Young County</t>
  </si>
  <si>
    <t>Zapata County</t>
  </si>
  <si>
    <t>Zavala County</t>
  </si>
  <si>
    <t>County</t>
  </si>
  <si>
    <t>Within Program Maximum Purchase Price</t>
  </si>
  <si>
    <t>C3</t>
  </si>
  <si>
    <t>Meets Minimum $1000 HOMEbuyer Assistance</t>
  </si>
  <si>
    <t>Meets Income Limit Requirement</t>
  </si>
  <si>
    <t>C4</t>
  </si>
  <si>
    <t>C5</t>
  </si>
  <si>
    <t>D2</t>
  </si>
  <si>
    <t>D3</t>
  </si>
  <si>
    <t>D4</t>
  </si>
  <si>
    <t>D5</t>
  </si>
  <si>
    <t>E1</t>
  </si>
  <si>
    <t>B. Income</t>
  </si>
  <si>
    <t>Select County where home will be located</t>
  </si>
  <si>
    <t>Enter the total number of persons in the household</t>
  </si>
  <si>
    <t>Cell will automatically populate the income limit for the county and household size.</t>
  </si>
  <si>
    <t>Enter estimated monthly mortgage insurance premium</t>
  </si>
  <si>
    <t>Minimum HOME Assistance must be $1000 per 24 CFR 92.</t>
  </si>
  <si>
    <t>Texas HOME Program Loan Calculator - Skip to navigation menu</t>
  </si>
  <si>
    <t>Income Limits for County</t>
  </si>
  <si>
    <t>Total estimated settlement charges from GFE</t>
  </si>
  <si>
    <t>Meets Minimum $1000 HOMEbuyer Assistance?</t>
  </si>
  <si>
    <t>Meets Income Limit Requirement?</t>
  </si>
  <si>
    <t>Use the tab key to fill out the form, or use the links below for calculated results.</t>
  </si>
  <si>
    <t>B. Location</t>
  </si>
  <si>
    <t>D. Monthly Payment Information</t>
  </si>
  <si>
    <t>E. Eligibility Restrictions</t>
  </si>
  <si>
    <t>D6</t>
  </si>
  <si>
    <t>D7</t>
  </si>
  <si>
    <t>D8</t>
  </si>
  <si>
    <t>D9</t>
  </si>
  <si>
    <t>D10</t>
  </si>
  <si>
    <t>D11</t>
  </si>
  <si>
    <t>D12</t>
  </si>
  <si>
    <t>D13</t>
  </si>
  <si>
    <t>D14</t>
  </si>
  <si>
    <t>D15</t>
  </si>
  <si>
    <t>D16</t>
  </si>
  <si>
    <t>D17</t>
  </si>
  <si>
    <t>E2</t>
  </si>
  <si>
    <t>E3</t>
  </si>
  <si>
    <t>E4</t>
  </si>
  <si>
    <t>E5</t>
  </si>
  <si>
    <t>F1</t>
  </si>
  <si>
    <t>F. Forgivable Loan Term</t>
  </si>
  <si>
    <t>A. Rule Year</t>
  </si>
  <si>
    <t xml:space="preserve">Front End Ratio calculation </t>
  </si>
  <si>
    <t>These are the HUD 2013 80% income limits which are effective on 3/15/2013.  The sheet cannot be remaned because of references in other formulas.  - A Versyp</t>
  </si>
  <si>
    <t>County_Name</t>
  </si>
  <si>
    <r>
      <t xml:space="preserve">Total Monthly Recurring Debts (exclusive of PITI)
</t>
    </r>
    <r>
      <rPr>
        <i/>
        <sz val="10"/>
        <color indexed="8"/>
        <rFont val="Calibri"/>
        <family val="2"/>
      </rPr>
      <t>Reduce amount by monthly amount of MCC, if applicable.  This may result in a negative number.</t>
    </r>
  </si>
  <si>
    <t>Estimated monthly HOA/Condo dues</t>
  </si>
  <si>
    <t>Estimated monthly Mortgage Insurance Premium</t>
  </si>
  <si>
    <t>Buyer's required contribution from assets shown in C5</t>
  </si>
  <si>
    <t>Estimated HOMEbuyer Assistance (must be minimum of $1,000)</t>
  </si>
  <si>
    <t>Buyer's Required Contribution</t>
  </si>
  <si>
    <t>Estimated PITI including Homebuyer Assistance</t>
  </si>
  <si>
    <t>Contents</t>
  </si>
  <si>
    <t>Homebuyer Assistance Options</t>
  </si>
  <si>
    <t>A1: Rule Year</t>
  </si>
  <si>
    <t>B1: County</t>
  </si>
  <si>
    <t>C1: Household Size</t>
  </si>
  <si>
    <t>C2: 80% Income Limit</t>
  </si>
  <si>
    <t>C3: Household Income</t>
  </si>
  <si>
    <t>C4: Monthly Income</t>
  </si>
  <si>
    <t>Cell will auto-calculate monthly income from the annual income listed in C3</t>
  </si>
  <si>
    <t xml:space="preserve">C5: Minimum PITI </t>
  </si>
  <si>
    <t>D1: Estimated Mortgage Interest Rate</t>
  </si>
  <si>
    <t>D2: Loan Term</t>
  </si>
  <si>
    <t>Per the HOME Rules, the default loan term must be 30 years for the purposes of eligibility determination.  The actual loan term may differ.</t>
  </si>
  <si>
    <t>D3: Hazard and Flood Insurance</t>
  </si>
  <si>
    <t>D4: Property Taxes</t>
  </si>
  <si>
    <t>D5: HOA Dues</t>
  </si>
  <si>
    <t>D6: Mortgage Insurance</t>
  </si>
  <si>
    <t>D7: Minimum Mortgage</t>
  </si>
  <si>
    <t>Cell will auto-calculate the minimum mortgage amount based on minimum PITI in C5</t>
  </si>
  <si>
    <t>D8: Purchase Price</t>
  </si>
  <si>
    <t>Enter  purchase price of new home</t>
  </si>
  <si>
    <t>D9: Settlement Charges</t>
  </si>
  <si>
    <t>D10: Debt</t>
  </si>
  <si>
    <t>Enter total monthly household debt for ALL household members (not including PITI).  If the household is receiving an MCC, the monthly amount of the MCC may be deducted from the total debt to reduce the back-end ratio.  This may result in a negative number.</t>
  </si>
  <si>
    <t>Enter a short narrative of any reason that the debt as shown on the 1003 and credit report was reduced in D10, e.g. "MCC of $166 per month."</t>
  </si>
  <si>
    <t>D11: Debt Reduction Narrative</t>
  </si>
  <si>
    <t>D12: Unassisted PITI</t>
  </si>
  <si>
    <t xml:space="preserve">D13: Maximum Assistance </t>
  </si>
  <si>
    <t>D14: Amount Requested</t>
  </si>
  <si>
    <t>Enter the total amount of Texas HOMEbuyer Assistance requested. Homebuyer may request less than the amount in B12, but not more.</t>
  </si>
  <si>
    <t>D15: Other Funds</t>
  </si>
  <si>
    <t>Enter the amount of additional funds the homebuyer will use to pay down payment or closing costs (buyer's contribution, cash, grants, other assistance, etc.)</t>
  </si>
  <si>
    <t>D16: Estimated Mortgage</t>
  </si>
  <si>
    <t>D17: Assisted PITI</t>
  </si>
  <si>
    <t>E1: Front End Ratio</t>
  </si>
  <si>
    <t xml:space="preserve">Cell will auto-calculate check on front end ratio.  If household is qualified, "Requirement Met" will appear.  If household is not qualified, "Requirement Not Met" will appear.  </t>
  </si>
  <si>
    <t>E2: Back End Ratio</t>
  </si>
  <si>
    <t xml:space="preserve">PITI + all household debt must be at or below 45% of total household income for the Requirement to be met.  If household is not qualified, "Requirement Not Met" will appear.  </t>
  </si>
  <si>
    <t>E3: Purchase Price Limits</t>
  </si>
  <si>
    <t>E4: Minimum HOME Investment</t>
  </si>
  <si>
    <t>E5: Income Limit</t>
  </si>
  <si>
    <t>F1: Loan Term</t>
  </si>
  <si>
    <r>
      <t xml:space="preserve">Cell will auto-calculate the terms for forgiveness.  If HOMEbuyer amount is </t>
    </r>
    <r>
      <rPr>
        <sz val="10"/>
        <color indexed="8"/>
        <rFont val="Calibri"/>
        <family val="2"/>
      </rPr>
      <t>≤</t>
    </r>
    <r>
      <rPr>
        <sz val="10"/>
        <color indexed="8"/>
        <rFont val="Calibri"/>
        <family val="2"/>
      </rPr>
      <t xml:space="preserve">  $14,999, household must remain in the home for five years to receive loan forgiveness.  If Assistance amount is &gt; $14,999, household must remain in the home for ten years.  Moving, selling, transferring title, or re-financing prior to the end of the loan term will make funds subject to recapture by the Department. </t>
    </r>
  </si>
  <si>
    <t>C5: Assets</t>
  </si>
  <si>
    <t>Enter the total cash value of all household assets, excluding vehicles and accounts that cannot be liquidated without a Federal Income Tax penalty.  This excludes Traditional (but not Roth) IRAs, retirement and pension plans, 401Ks, etc.  This is different from the asset total which is used to determine household eligibility on the Household Income Certification.</t>
  </si>
  <si>
    <t>D11: Required Buyer Contribution</t>
  </si>
  <si>
    <t>Option 1 Worksheet Instructions</t>
  </si>
  <si>
    <t>Option 2 Worksheet Instructions</t>
  </si>
  <si>
    <t>Enter the estimated mortgage interest rate</t>
  </si>
  <si>
    <t>Annual household income less than the 80% AMFI for the county and  household size</t>
  </si>
  <si>
    <t>Applicable rule year for this project</t>
  </si>
  <si>
    <t>County where home will be located</t>
  </si>
  <si>
    <t>Total number of persons in household</t>
  </si>
  <si>
    <t>Newly Constructed Housing</t>
  </si>
  <si>
    <t>Maximum Purchase Price New Construction (Jan 1 2014):</t>
  </si>
  <si>
    <t>Maximum Purchase Price Existing Construction (Jan 1 2014):</t>
  </si>
  <si>
    <t xml:space="preserve">Existing   </t>
  </si>
  <si>
    <t xml:space="preserve">New </t>
  </si>
  <si>
    <t>Maximum Purchase Price for Project</t>
  </si>
  <si>
    <t>A2</t>
  </si>
  <si>
    <t>HIDE CELL FORMULA ONLY - Makes V lookup for income go to correct column</t>
  </si>
  <si>
    <t>B2</t>
  </si>
  <si>
    <t>Maximum Purchase Price</t>
  </si>
  <si>
    <r>
      <t>Other Sources of Funds used for Downpayment or Closing Costs,</t>
    </r>
    <r>
      <rPr>
        <i/>
        <sz val="10"/>
        <color indexed="8"/>
        <rFont val="Calibri"/>
        <family val="2"/>
      </rPr>
      <t xml:space="preserve"> e.g., additional buyer contribution, owner's title policy, earnest money, seller paid closing costs from purchase contract</t>
    </r>
  </si>
  <si>
    <r>
      <t xml:space="preserve">Provide a narrative of reason for debt service reduction 
</t>
    </r>
    <r>
      <rPr>
        <i/>
        <sz val="10"/>
        <color indexed="8"/>
        <rFont val="Calibri"/>
        <family val="2"/>
      </rPr>
      <t>(e.g. "MCC of $166 per month")</t>
    </r>
  </si>
  <si>
    <r>
      <t xml:space="preserve">Total cash value of assets.  </t>
    </r>
    <r>
      <rPr>
        <i/>
        <sz val="10"/>
        <color indexed="8"/>
        <rFont val="Calibri"/>
        <family val="2"/>
      </rPr>
      <t>Do not include assets for which a Federal Income Tax penalty will be imposed if the asset is liquidated, such as pension or retirement accounts, traditional IRAs, or 401Ks.</t>
    </r>
  </si>
  <si>
    <t>Administrator Signature</t>
  </si>
  <si>
    <r>
      <t>Other Sources of Funds used for Downpayment or Closing Costs,</t>
    </r>
    <r>
      <rPr>
        <i/>
        <sz val="10"/>
        <color indexed="8"/>
        <rFont val="Calibri"/>
        <family val="2"/>
      </rPr>
      <t xml:space="preserve"> 
e.g., owner's title policy, earnest money, seller paid closing costs from purchase contract</t>
    </r>
  </si>
  <si>
    <t>A2: Newly Constructed Housing</t>
  </si>
  <si>
    <t>Select "Yes" or "No" to indicate that the unit is either new constrution or exisiting housing stock</t>
  </si>
  <si>
    <t>B2: Maximum Purchase Price</t>
  </si>
  <si>
    <t>Cell will automatically populate the maximum purchase price based on county and construction type.</t>
  </si>
  <si>
    <t>Explaination of Options</t>
  </si>
  <si>
    <t>Homebuyer calculator instructions page.  Text begins at A8.</t>
  </si>
  <si>
    <t xml:space="preserve">Select the applicable rule year from the drop-down menu.  The rule year selection will impact the other calculations in the document. </t>
  </si>
  <si>
    <t>The rule year and the monthly income are used to calcualte the minimum PITI, which will populate in this cell.  For 2010 HOME Rules, the minumim front-end ratio is 25%.  For other rule years, the minumim front-end ratio is 20%.</t>
  </si>
  <si>
    <t>Purchase price must be less than 95% of median purchase price.</t>
  </si>
  <si>
    <r>
      <t xml:space="preserve">Cell will auto-calculate the terms for forgiveness.  Since HOMEbuyer amount is </t>
    </r>
    <r>
      <rPr>
        <sz val="10"/>
        <color indexed="8"/>
        <rFont val="Calibri"/>
        <family val="2"/>
      </rPr>
      <t>≤</t>
    </r>
    <r>
      <rPr>
        <sz val="10"/>
        <color indexed="8"/>
        <rFont val="Calibri"/>
        <family val="2"/>
      </rPr>
      <t xml:space="preserve">  $14,999, household must remain in the home for five years to receive loan forgiveness.  </t>
    </r>
  </si>
  <si>
    <r>
      <rPr>
        <b/>
        <sz val="11"/>
        <color indexed="8"/>
        <rFont val="Calibri"/>
        <family val="2"/>
      </rPr>
      <t>This sheet is for households being assisted under Option 1</t>
    </r>
    <r>
      <rPr>
        <sz val="11"/>
        <color indexed="8"/>
        <rFont val="Calibri"/>
        <family val="2"/>
      </rPr>
      <t>.  Option 1 features a maximum assistance amount of $20,000 and is subject to a minimum front end ratio requirement of 20 %.  This option does not require the household to undergo an asset test. Enter the requested information into the fillable cells.  Please see the Instructions Tab for HOMEbuyer Loan Calculator Instructions.</t>
    </r>
  </si>
  <si>
    <t>The TDHCA HOME Program offers Homebuyer Assistance as described in the HOME Rules at 10 TAC Chapter 23.  Homebuyers may be assisted under either Option 1 or Option 2, which are more thoroughly described below:</t>
  </si>
  <si>
    <t xml:space="preserve">Option 1: </t>
  </si>
  <si>
    <t xml:space="preserve">Option 2: </t>
  </si>
  <si>
    <r>
      <t xml:space="preserve">Eligible homebuyers may be provided assistance in the form of a deferred forgivable loan for an amount not to exceed </t>
    </r>
    <r>
      <rPr>
        <b/>
        <sz val="10"/>
        <rFont val="Calibri"/>
        <family val="2"/>
      </rPr>
      <t>$20,000</t>
    </r>
    <r>
      <rPr>
        <sz val="10"/>
        <rFont val="Calibri"/>
        <family val="2"/>
      </rPr>
      <t xml:space="preserve">.  The homebuyer's </t>
    </r>
    <r>
      <rPr>
        <b/>
        <sz val="10"/>
        <rFont val="Calibri"/>
        <family val="2"/>
      </rPr>
      <t>PITI, with assistance, must be no less than 20% of the household's monthly gross income</t>
    </r>
    <r>
      <rPr>
        <sz val="10"/>
        <rFont val="Calibri"/>
        <family val="2"/>
      </rPr>
      <t>, and the total debt-to-income ratio may not exceed 45%.</t>
    </r>
  </si>
  <si>
    <t>EFFECTIVE 5/2/2016</t>
  </si>
  <si>
    <t>I have examined source documentation and certify that the above calculations are true and correct.</t>
  </si>
  <si>
    <t>HOME Income Limits for County</t>
  </si>
  <si>
    <r>
      <rPr>
        <b/>
        <sz val="11"/>
        <color indexed="8"/>
        <rFont val="Calibri"/>
        <family val="2"/>
      </rPr>
      <t>This sheet is for households being assisted under Option 2.</t>
    </r>
    <r>
      <rPr>
        <i/>
        <sz val="11"/>
        <color indexed="8"/>
        <rFont val="Calibri"/>
        <family val="2"/>
      </rPr>
      <t xml:space="preserve"> </t>
    </r>
    <r>
      <rPr>
        <sz val="11"/>
        <color indexed="8"/>
        <rFont val="Calibri"/>
        <family val="2"/>
      </rPr>
      <t xml:space="preserve"> Option 2 features a maximum assistance amount of $6,000 and does not have a minimum front end ratio requirement.  This option does require the household to undergo an asset test and contribute a portion of their assets if the cash value of the assets exceeds 3 months of PITI. Enter the requested information into the fillable cells.  Please see the Instructions Tab for HOMEbuyer Loan Calculator Instructions.</t>
    </r>
  </si>
  <si>
    <t>Enter the Maximum HOME Income Limit for  the county and family size.</t>
  </si>
  <si>
    <r>
      <t>Eligible homebuyers may be provided assistance in the form of a deferred forgivable loan for an amount not to exceed</t>
    </r>
    <r>
      <rPr>
        <b/>
        <sz val="10"/>
        <rFont val="Calibri"/>
        <family val="2"/>
      </rPr>
      <t xml:space="preserve"> $6,000 or the amount of funds that the household must provide at closing as shown on the Loan Estimate, whichever is less</t>
    </r>
    <r>
      <rPr>
        <sz val="10"/>
        <rFont val="Calibri"/>
        <family val="2"/>
      </rPr>
      <t xml:space="preserve">. Any household assets which may be liquidated without being subject to an income tax penalty and exceed an estimated 3 months of PITI must be paid toward the purchase by the buyer.  There is </t>
    </r>
    <r>
      <rPr>
        <b/>
        <sz val="10"/>
        <rFont val="Calibri"/>
        <family val="2"/>
      </rPr>
      <t>no minimum front-end ratio</t>
    </r>
    <r>
      <rPr>
        <sz val="10"/>
        <rFont val="Calibri"/>
        <family val="2"/>
      </rPr>
      <t xml:space="preserve">, however, the total debt to income ratio may not exceed 45%.  </t>
    </r>
  </si>
  <si>
    <t>Enter the total estimated buyer paid settlement charges from the Loan Estimate (closing costs, pre-paids, and funding/guarantee fees paid up-front)</t>
  </si>
  <si>
    <t xml:space="preserve">This cell will calculate the buyer's minimum required investment based on the cash value of the assets and the unassisted PITI.  The buyer must contribute any amount of assets which exceed a total of 3 months of estimated unassisted PITI toward the purchase.  The amount of assets which exceed 3 months of estimated unassisted PITI must be contributed to the purchase and reflected on the Closing Disclosure.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</si>
</sst>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quot;#,##0.00"/>
    <numFmt numFmtId="166" formatCode="&quot;$&quot;#,##0"/>
    <numFmt numFmtId="167" formatCode="&quot;Yes&quot;;&quot;Yes&quot;;&quot;No&quot;"/>
    <numFmt numFmtId="168" formatCode="&quot;True&quot;;&quot;True&quot;;&quot;False&quot;"/>
    <numFmt numFmtId="169" formatCode="&quot;On&quot;;&quot;On&quot;;&quot;Off&quot;"/>
    <numFmt numFmtId="170" formatCode="[$€-2]\ #,##0.00_);[Red]\([$€-2]\ #,##0.00\)"/>
    <numFmt numFmtId="171" formatCode="_(* #,##0_);_(* \(#,##0\);_(* &quot;-&quot;??_);_(@_)"/>
    <numFmt numFmtId="172" formatCode="[$-409]dddd\,\ mmmm\ dd\,\ yyyy"/>
    <numFmt numFmtId="173" formatCode="[$-409]h:mm:ss\ AM/PM"/>
    <numFmt numFmtId="174" formatCode="[$-409]mmmmm;@"/>
    <numFmt numFmtId="175" formatCode="\20\10\ \20\1\2"/>
  </numFmts>
  <fonts count="84">
    <font>
      <sz val="11"/>
      <color theme="1"/>
      <name val="Calibri"/>
      <family val="2"/>
    </font>
    <font>
      <sz val="11"/>
      <color indexed="8"/>
      <name val="Calibri"/>
      <family val="2"/>
    </font>
    <font>
      <b/>
      <sz val="11"/>
      <color indexed="8"/>
      <name val="Calibri"/>
      <family val="2"/>
    </font>
    <font>
      <sz val="8"/>
      <name val="Calibri"/>
      <family val="2"/>
    </font>
    <font>
      <u val="single"/>
      <sz val="11"/>
      <color indexed="12"/>
      <name val="Calibri"/>
      <family val="2"/>
    </font>
    <font>
      <u val="single"/>
      <sz val="11"/>
      <color indexed="36"/>
      <name val="Calibri"/>
      <family val="2"/>
    </font>
    <font>
      <i/>
      <sz val="11"/>
      <color indexed="8"/>
      <name val="Calibri"/>
      <family val="2"/>
    </font>
    <font>
      <sz val="10"/>
      <color indexed="8"/>
      <name val="Calibri"/>
      <family val="2"/>
    </font>
    <font>
      <i/>
      <sz val="10"/>
      <color indexed="8"/>
      <name val="Calibri"/>
      <family val="2"/>
    </font>
    <font>
      <sz val="14"/>
      <color indexed="8"/>
      <name val="Calibri"/>
      <family val="2"/>
    </font>
    <font>
      <sz val="12"/>
      <color indexed="8"/>
      <name val="Calibri"/>
      <family val="2"/>
    </font>
    <font>
      <sz val="10"/>
      <name val="Arial Unicode MS"/>
      <family val="2"/>
    </font>
    <font>
      <b/>
      <sz val="10"/>
      <color indexed="8"/>
      <name val="Times New Roman"/>
      <family val="1"/>
    </font>
    <font>
      <sz val="10"/>
      <name val="MS Sans Serif"/>
      <family val="0"/>
    </font>
    <font>
      <sz val="12"/>
      <name val="Calibri"/>
      <family val="2"/>
    </font>
    <font>
      <sz val="14"/>
      <name val="Calibri"/>
      <family val="2"/>
    </font>
    <font>
      <sz val="10"/>
      <name val="Arial"/>
      <family val="2"/>
    </font>
    <font>
      <sz val="10"/>
      <name val="Calibri"/>
      <family val="2"/>
    </font>
    <font>
      <u val="single"/>
      <sz val="10"/>
      <color indexed="12"/>
      <name val="Arial"/>
      <family val="2"/>
    </font>
    <font>
      <b/>
      <sz val="10"/>
      <name val="Calibri"/>
      <family val="2"/>
    </font>
    <font>
      <b/>
      <sz val="12"/>
      <color indexed="8"/>
      <name val="Calibri"/>
      <family val="2"/>
    </font>
    <font>
      <u val="single"/>
      <sz val="1"/>
      <name val="Calibri"/>
      <family val="2"/>
    </font>
    <font>
      <sz val="1"/>
      <name val="Calibri"/>
      <family val="2"/>
    </font>
    <font>
      <sz val="1"/>
      <name val="Arial Unicode MS"/>
      <family val="2"/>
    </font>
    <font>
      <u val="single"/>
      <sz val="12"/>
      <name val="Calibri"/>
      <family val="2"/>
    </font>
    <font>
      <sz val="12"/>
      <name val="Arial Unicode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Times New Roman"/>
      <family val="1"/>
    </font>
    <font>
      <sz val="1"/>
      <color indexed="9"/>
      <name val="Calibri"/>
      <family val="2"/>
    </font>
    <font>
      <u val="single"/>
      <sz val="1"/>
      <color indexed="9"/>
      <name val="Calibri"/>
      <family val="2"/>
    </font>
    <font>
      <u val="single"/>
      <sz val="11"/>
      <color indexed="9"/>
      <name val="Calibri"/>
      <family val="2"/>
    </font>
    <font>
      <sz val="11"/>
      <name val="Calibri"/>
      <family val="2"/>
    </font>
    <font>
      <sz val="9"/>
      <name val="Calibri"/>
      <family val="2"/>
    </font>
    <font>
      <sz val="9"/>
      <color indexed="8"/>
      <name val="Calibri"/>
      <family val="2"/>
    </font>
    <font>
      <sz val="10"/>
      <color indexed="9"/>
      <name val="Calibri"/>
      <family val="2"/>
    </font>
    <font>
      <b/>
      <sz val="14"/>
      <color indexed="60"/>
      <name val="Calibri"/>
      <family val="2"/>
    </font>
    <font>
      <b/>
      <u val="single"/>
      <sz val="12"/>
      <name val="Calibri"/>
      <family val="2"/>
    </font>
    <font>
      <b/>
      <sz val="12"/>
      <name val="Calibri"/>
      <family val="2"/>
    </font>
    <font>
      <sz val="18"/>
      <color indexed="60"/>
      <name val="Times New Roman"/>
      <family val="1"/>
    </font>
    <font>
      <sz val="8"/>
      <name val="Tahoma"/>
      <family val="2"/>
    </font>
    <font>
      <sz val="14"/>
      <color indexed="56"/>
      <name val="Calibri"/>
      <family val="2"/>
    </font>
    <font>
      <b/>
      <sz val="14"/>
      <color indexed="13"/>
      <name val="Calibri"/>
      <family val="2"/>
    </font>
    <font>
      <i/>
      <sz val="10.5"/>
      <color indexed="56"/>
      <name val="Calibri"/>
      <family val="2"/>
    </font>
    <font>
      <i/>
      <sz val="10"/>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
      <color theme="0"/>
      <name val="Calibri"/>
      <family val="2"/>
    </font>
    <font>
      <u val="single"/>
      <sz val="1"/>
      <color theme="0"/>
      <name val="Calibri"/>
      <family val="2"/>
    </font>
    <font>
      <u val="single"/>
      <sz val="11"/>
      <color theme="0"/>
      <name val="Calibri"/>
      <family val="2"/>
    </font>
    <font>
      <sz val="10"/>
      <color theme="1"/>
      <name val="Calibri"/>
      <family val="2"/>
    </font>
    <font>
      <sz val="9"/>
      <color rgb="FF000000"/>
      <name val="Calibri"/>
      <family val="2"/>
    </font>
    <font>
      <sz val="10"/>
      <color theme="0"/>
      <name val="Calibri"/>
      <family val="2"/>
    </font>
    <font>
      <b/>
      <sz val="14"/>
      <color rgb="FFC00000"/>
      <name val="Calibri"/>
      <family val="2"/>
    </font>
    <font>
      <b/>
      <sz val="12"/>
      <color theme="1"/>
      <name val="Calibri"/>
      <family val="2"/>
    </font>
    <font>
      <sz val="18"/>
      <color rgb="FFC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FF"/>
        <bgColor indexed="64"/>
      </patternFill>
    </fill>
    <fill>
      <patternFill patternType="solid">
        <fgColor theme="0"/>
        <bgColor indexed="64"/>
      </patternFill>
    </fill>
    <fill>
      <patternFill patternType="solid">
        <fgColor indexed="2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style="hair"/>
      <right style="thin"/>
      <top style="thin"/>
      <bottom style="thin"/>
    </border>
    <border>
      <left style="thin"/>
      <right style="hair"/>
      <top style="thin"/>
      <bottom style="thin"/>
    </border>
    <border>
      <left style="thick"/>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2" fillId="0" borderId="0" applyNumberFormat="0" applyFill="0" applyBorder="0" applyAlignment="0" applyProtection="0"/>
    <xf numFmtId="0" fontId="5"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4" fillId="0" borderId="0" applyNumberFormat="0" applyFill="0" applyBorder="0" applyAlignment="0" applyProtection="0"/>
    <xf numFmtId="0" fontId="18"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13" fillId="0" borderId="0">
      <alignment/>
      <protection/>
    </xf>
    <xf numFmtId="0" fontId="16" fillId="0" borderId="0">
      <alignment/>
      <protection/>
    </xf>
    <xf numFmtId="0" fontId="16" fillId="0" borderId="0">
      <alignment/>
      <protection/>
    </xf>
    <xf numFmtId="0" fontId="1" fillId="32" borderId="7" applyNumberFormat="0" applyFont="0" applyAlignment="0" applyProtection="0"/>
    <xf numFmtId="0" fontId="70" fillId="27" borderId="8" applyNumberFormat="0" applyAlignment="0" applyProtection="0"/>
    <xf numFmtId="9" fontId="1"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173">
    <xf numFmtId="0" fontId="0" fillId="0" borderId="0" xfId="0" applyFont="1" applyAlignment="1">
      <alignment/>
    </xf>
    <xf numFmtId="0" fontId="0" fillId="0" borderId="0" xfId="0" applyBorder="1" applyAlignment="1" applyProtection="1">
      <alignment/>
      <protection hidden="1"/>
    </xf>
    <xf numFmtId="0" fontId="0" fillId="0" borderId="0" xfId="0" applyFont="1" applyBorder="1" applyAlignment="1" applyProtection="1">
      <alignment/>
      <protection hidden="1"/>
    </xf>
    <xf numFmtId="0" fontId="6" fillId="0" borderId="0" xfId="0" applyFont="1" applyBorder="1" applyAlignment="1" applyProtection="1">
      <alignment/>
      <protection hidden="1"/>
    </xf>
    <xf numFmtId="0" fontId="0" fillId="0" borderId="10" xfId="0" applyBorder="1" applyAlignment="1" applyProtection="1">
      <alignment vertical="center" wrapText="1"/>
      <protection hidden="1"/>
    </xf>
    <xf numFmtId="0" fontId="0" fillId="0" borderId="10" xfId="0" applyFont="1" applyBorder="1" applyAlignment="1" applyProtection="1">
      <alignment vertical="center" wrapText="1"/>
      <protection hidden="1"/>
    </xf>
    <xf numFmtId="0" fontId="0" fillId="0" borderId="10" xfId="0" applyFill="1" applyBorder="1" applyAlignment="1" applyProtection="1">
      <alignment vertical="center" wrapText="1"/>
      <protection hidden="1"/>
    </xf>
    <xf numFmtId="0" fontId="10" fillId="0" borderId="0" xfId="0" applyFont="1" applyBorder="1" applyAlignment="1" applyProtection="1">
      <alignment/>
      <protection hidden="1"/>
    </xf>
    <xf numFmtId="0" fontId="1" fillId="0" borderId="10" xfId="0" applyFont="1" applyBorder="1" applyAlignment="1" applyProtection="1">
      <alignment vertical="center" wrapText="1"/>
      <protection hidden="1"/>
    </xf>
    <xf numFmtId="0" fontId="0" fillId="0" borderId="0" xfId="0" applyFill="1" applyBorder="1" applyAlignment="1" applyProtection="1">
      <alignment/>
      <protection hidden="1"/>
    </xf>
    <xf numFmtId="0" fontId="0" fillId="0" borderId="0" xfId="0" applyBorder="1" applyAlignment="1" applyProtection="1">
      <alignment wrapText="1"/>
      <protection hidden="1"/>
    </xf>
    <xf numFmtId="0" fontId="9" fillId="0" borderId="0" xfId="0" applyFont="1" applyBorder="1" applyAlignment="1" applyProtection="1">
      <alignment/>
      <protection hidden="1"/>
    </xf>
    <xf numFmtId="0" fontId="9" fillId="0" borderId="0" xfId="0" applyFont="1" applyFill="1" applyBorder="1" applyAlignment="1" applyProtection="1">
      <alignment/>
      <protection hidden="1"/>
    </xf>
    <xf numFmtId="0" fontId="6" fillId="0" borderId="11" xfId="0" applyFont="1" applyBorder="1" applyAlignment="1" applyProtection="1">
      <alignment/>
      <protection hidden="1"/>
    </xf>
    <xf numFmtId="0" fontId="11" fillId="0" borderId="0" xfId="0" applyFont="1" applyAlignment="1" applyProtection="1">
      <alignment/>
      <protection hidden="1"/>
    </xf>
    <xf numFmtId="0" fontId="0" fillId="0" borderId="12" xfId="0" applyFill="1" applyBorder="1" applyAlignment="1" applyProtection="1">
      <alignment vertical="center" wrapText="1"/>
      <protection hidden="1"/>
    </xf>
    <xf numFmtId="0" fontId="1" fillId="0" borderId="12" xfId="0" applyFont="1" applyBorder="1" applyAlignment="1" applyProtection="1">
      <alignment vertical="center" wrapText="1"/>
      <protection hidden="1"/>
    </xf>
    <xf numFmtId="0" fontId="0" fillId="0" borderId="0" xfId="0" applyAlignment="1">
      <alignment horizontal="left" vertical="center"/>
    </xf>
    <xf numFmtId="44" fontId="0" fillId="0" borderId="0" xfId="44" applyFont="1" applyBorder="1" applyAlignment="1" applyProtection="1">
      <alignment/>
      <protection hidden="1"/>
    </xf>
    <xf numFmtId="44" fontId="1" fillId="0" borderId="10" xfId="44" applyFont="1" applyBorder="1" applyAlignment="1" applyProtection="1">
      <alignment horizontal="left" vertical="center"/>
      <protection hidden="1"/>
    </xf>
    <xf numFmtId="44" fontId="0" fillId="0" borderId="11" xfId="44" applyFont="1" applyFill="1" applyBorder="1" applyAlignment="1" applyProtection="1">
      <alignment/>
      <protection hidden="1"/>
    </xf>
    <xf numFmtId="0" fontId="12" fillId="0" borderId="13" xfId="0" applyFont="1" applyBorder="1" applyAlignment="1">
      <alignment horizontal="left" vertical="center"/>
    </xf>
    <xf numFmtId="0" fontId="12" fillId="0" borderId="13" xfId="0" applyFont="1" applyBorder="1" applyAlignment="1">
      <alignment horizontal="center" vertical="center"/>
    </xf>
    <xf numFmtId="0" fontId="74" fillId="0" borderId="0" xfId="0" applyFont="1" applyAlignment="1">
      <alignment/>
    </xf>
    <xf numFmtId="0" fontId="12" fillId="0" borderId="14" xfId="0" applyFont="1" applyBorder="1" applyAlignment="1">
      <alignment horizontal="left" vertical="center"/>
    </xf>
    <xf numFmtId="0" fontId="12" fillId="0" borderId="15" xfId="0" applyFont="1" applyBorder="1" applyAlignment="1">
      <alignment horizontal="left" vertical="center"/>
    </xf>
    <xf numFmtId="0" fontId="74" fillId="0" borderId="0" xfId="0" applyFont="1" applyFill="1" applyAlignment="1">
      <alignment/>
    </xf>
    <xf numFmtId="0" fontId="0" fillId="0" borderId="12" xfId="0" applyBorder="1" applyAlignment="1" applyProtection="1">
      <alignment vertical="center" wrapText="1"/>
      <protection hidden="1"/>
    </xf>
    <xf numFmtId="0" fontId="0" fillId="0" borderId="0" xfId="0" applyBorder="1" applyAlignment="1" applyProtection="1">
      <alignment/>
      <protection hidden="1"/>
    </xf>
    <xf numFmtId="0" fontId="2" fillId="0" borderId="12" xfId="0" applyFont="1" applyFill="1" applyBorder="1" applyAlignment="1" applyProtection="1">
      <alignment vertical="center" wrapText="1"/>
      <protection hidden="1"/>
    </xf>
    <xf numFmtId="0" fontId="75" fillId="0" borderId="0" xfId="0" applyFont="1" applyBorder="1" applyAlignment="1" applyProtection="1">
      <alignment/>
      <protection/>
    </xf>
    <xf numFmtId="0" fontId="76" fillId="0" borderId="0" xfId="53" applyFont="1" applyBorder="1" applyAlignment="1" applyProtection="1">
      <alignment/>
      <protection/>
    </xf>
    <xf numFmtId="0" fontId="77" fillId="0" borderId="0" xfId="53" applyFont="1" applyBorder="1" applyAlignment="1" applyProtection="1">
      <alignment/>
      <protection/>
    </xf>
    <xf numFmtId="0" fontId="75" fillId="0" borderId="0" xfId="0" applyFont="1" applyFill="1" applyBorder="1" applyAlignment="1" applyProtection="1">
      <alignment/>
      <protection hidden="1"/>
    </xf>
    <xf numFmtId="0" fontId="75" fillId="0" borderId="0" xfId="0" applyFont="1" applyBorder="1" applyAlignment="1" applyProtection="1">
      <alignment/>
      <protection hidden="1"/>
    </xf>
    <xf numFmtId="0" fontId="75" fillId="0" borderId="0" xfId="0" applyFont="1" applyBorder="1" applyAlignment="1" applyProtection="1">
      <alignment/>
      <protection hidden="1"/>
    </xf>
    <xf numFmtId="0" fontId="75" fillId="0" borderId="0" xfId="0" applyFont="1" applyFill="1" applyBorder="1" applyAlignment="1" applyProtection="1">
      <alignment/>
      <protection hidden="1"/>
    </xf>
    <xf numFmtId="0" fontId="13" fillId="0" borderId="0" xfId="58" applyNumberFormat="1" quotePrefix="1">
      <alignment/>
      <protection/>
    </xf>
    <xf numFmtId="0" fontId="0" fillId="0" borderId="0" xfId="0" applyNumberFormat="1" applyAlignment="1" quotePrefix="1">
      <alignment/>
    </xf>
    <xf numFmtId="0" fontId="0" fillId="33" borderId="12" xfId="0" applyFill="1" applyBorder="1" applyAlignment="1" applyProtection="1">
      <alignment vertical="center" wrapText="1"/>
      <protection hidden="1"/>
    </xf>
    <xf numFmtId="0" fontId="0" fillId="33" borderId="16" xfId="0" applyFont="1" applyFill="1" applyBorder="1" applyAlignment="1" applyProtection="1">
      <alignment vertical="center"/>
      <protection hidden="1"/>
    </xf>
    <xf numFmtId="44" fontId="0" fillId="33" borderId="17" xfId="44" applyFont="1" applyFill="1" applyBorder="1" applyAlignment="1" applyProtection="1">
      <alignment vertical="center"/>
      <protection hidden="1"/>
    </xf>
    <xf numFmtId="0" fontId="0" fillId="33" borderId="16" xfId="0" applyFont="1" applyFill="1" applyBorder="1" applyAlignment="1" applyProtection="1">
      <alignment horizontal="center" vertical="center"/>
      <protection hidden="1"/>
    </xf>
    <xf numFmtId="0" fontId="2" fillId="33" borderId="10" xfId="0" applyFont="1" applyFill="1" applyBorder="1" applyAlignment="1" applyProtection="1">
      <alignment horizontal="center" vertical="center"/>
      <protection hidden="1"/>
    </xf>
    <xf numFmtId="0" fontId="2" fillId="33" borderId="10" xfId="0" applyFont="1" applyFill="1" applyBorder="1" applyAlignment="1" applyProtection="1">
      <alignment horizontal="center" vertical="center" wrapText="1"/>
      <protection hidden="1"/>
    </xf>
    <xf numFmtId="0" fontId="0" fillId="2" borderId="12" xfId="0" applyFill="1" applyBorder="1" applyAlignment="1" applyProtection="1">
      <alignment vertical="center" wrapText="1"/>
      <protection hidden="1"/>
    </xf>
    <xf numFmtId="44" fontId="2" fillId="2" borderId="17" xfId="44" applyFont="1" applyFill="1" applyBorder="1" applyAlignment="1" applyProtection="1">
      <alignment horizontal="right" vertical="center"/>
      <protection hidden="1"/>
    </xf>
    <xf numFmtId="0" fontId="45" fillId="0" borderId="0" xfId="0" applyFont="1" applyBorder="1" applyAlignment="1" applyProtection="1">
      <alignment/>
      <protection hidden="1"/>
    </xf>
    <xf numFmtId="0" fontId="45" fillId="0" borderId="0" xfId="0" applyFont="1" applyBorder="1" applyAlignment="1" applyProtection="1">
      <alignment/>
      <protection hidden="1"/>
    </xf>
    <xf numFmtId="0" fontId="14" fillId="0" borderId="0" xfId="0" applyFont="1" applyBorder="1" applyAlignment="1" applyProtection="1">
      <alignment/>
      <protection hidden="1"/>
    </xf>
    <xf numFmtId="0" fontId="45" fillId="0" borderId="0" xfId="0" applyFont="1" applyFill="1" applyBorder="1" applyAlignment="1" applyProtection="1">
      <alignment/>
      <protection hidden="1"/>
    </xf>
    <xf numFmtId="0" fontId="45" fillId="0" borderId="0" xfId="0" applyFont="1" applyBorder="1" applyAlignment="1" applyProtection="1">
      <alignment wrapText="1"/>
      <protection hidden="1"/>
    </xf>
    <xf numFmtId="0" fontId="15" fillId="0" borderId="0" xfId="0" applyFont="1" applyBorder="1" applyAlignment="1" applyProtection="1">
      <alignment/>
      <protection hidden="1"/>
    </xf>
    <xf numFmtId="0" fontId="15" fillId="0" borderId="0" xfId="0" applyFont="1" applyFill="1" applyBorder="1" applyAlignment="1" applyProtection="1">
      <alignment/>
      <protection hidden="1"/>
    </xf>
    <xf numFmtId="0" fontId="2" fillId="2" borderId="17" xfId="44" applyNumberFormat="1" applyFont="1" applyFill="1" applyBorder="1" applyAlignment="1" applyProtection="1">
      <alignment horizontal="right" vertical="center"/>
      <protection hidden="1"/>
    </xf>
    <xf numFmtId="0" fontId="17" fillId="0" borderId="0" xfId="60" applyFont="1">
      <alignment/>
      <protection/>
    </xf>
    <xf numFmtId="0" fontId="17" fillId="34" borderId="0" xfId="59" applyFont="1" applyFill="1" applyBorder="1">
      <alignment/>
      <protection/>
    </xf>
    <xf numFmtId="0" fontId="17" fillId="0" borderId="0" xfId="60" applyFont="1" applyAlignment="1">
      <alignment horizontal="centerContinuous"/>
      <protection/>
    </xf>
    <xf numFmtId="0" fontId="46" fillId="0" borderId="0" xfId="60" applyFont="1">
      <alignment/>
      <protection/>
    </xf>
    <xf numFmtId="0" fontId="17" fillId="32" borderId="18" xfId="60" applyFont="1" applyFill="1" applyBorder="1" applyAlignment="1">
      <alignment vertical="center" wrapText="1"/>
      <protection/>
    </xf>
    <xf numFmtId="0" fontId="17" fillId="32" borderId="18" xfId="60" applyFont="1" applyFill="1" applyBorder="1" applyAlignment="1">
      <alignment horizontal="justify" vertical="center" wrapText="1"/>
      <protection/>
    </xf>
    <xf numFmtId="0" fontId="17" fillId="0" borderId="18" xfId="60" applyFont="1" applyFill="1" applyBorder="1" applyAlignment="1">
      <alignment horizontal="justify" vertical="center" wrapText="1"/>
      <protection/>
    </xf>
    <xf numFmtId="0" fontId="17" fillId="35" borderId="18" xfId="60" applyFont="1" applyFill="1" applyBorder="1" applyAlignment="1">
      <alignment vertical="center" wrapText="1"/>
      <protection/>
    </xf>
    <xf numFmtId="0" fontId="17" fillId="35" borderId="18" xfId="60" applyFont="1" applyFill="1" applyBorder="1" applyAlignment="1">
      <alignment horizontal="justify" vertical="center" wrapText="1"/>
      <protection/>
    </xf>
    <xf numFmtId="0" fontId="7" fillId="35" borderId="18" xfId="0" applyFont="1" applyFill="1" applyBorder="1" applyAlignment="1">
      <alignment/>
    </xf>
    <xf numFmtId="0" fontId="78" fillId="35" borderId="18" xfId="0" applyFont="1" applyFill="1" applyBorder="1" applyAlignment="1">
      <alignment/>
    </xf>
    <xf numFmtId="0" fontId="7" fillId="35" borderId="18" xfId="0" applyFont="1" applyFill="1" applyBorder="1" applyAlignment="1">
      <alignment wrapText="1"/>
    </xf>
    <xf numFmtId="0" fontId="7" fillId="35" borderId="18" xfId="0" applyFont="1" applyFill="1" applyBorder="1" applyAlignment="1">
      <alignment wrapText="1"/>
    </xf>
    <xf numFmtId="0" fontId="7" fillId="35" borderId="18" xfId="0" applyFont="1" applyFill="1" applyBorder="1" applyAlignment="1">
      <alignment vertical="top" wrapText="1"/>
    </xf>
    <xf numFmtId="0" fontId="19" fillId="0" borderId="19" xfId="60" applyFont="1" applyBorder="1" applyAlignment="1">
      <alignment vertical="center" wrapText="1"/>
      <protection/>
    </xf>
    <xf numFmtId="0" fontId="19" fillId="35" borderId="19" xfId="60" applyFont="1" applyFill="1" applyBorder="1" applyAlignment="1">
      <alignment vertical="center" wrapText="1"/>
      <protection/>
    </xf>
    <xf numFmtId="0" fontId="19" fillId="35" borderId="19" xfId="60" applyFont="1" applyFill="1" applyBorder="1" applyAlignment="1">
      <alignment vertical="center"/>
      <protection/>
    </xf>
    <xf numFmtId="0" fontId="19" fillId="35" borderId="19" xfId="60" applyFont="1" applyFill="1" applyBorder="1" applyAlignment="1">
      <alignment horizontal="center" vertical="center" wrapText="1"/>
      <protection/>
    </xf>
    <xf numFmtId="0" fontId="19" fillId="35" borderId="19" xfId="60" applyFont="1" applyFill="1" applyBorder="1" applyAlignment="1">
      <alignment horizontal="center" vertical="center"/>
      <protection/>
    </xf>
    <xf numFmtId="0" fontId="7" fillId="32" borderId="18" xfId="0" applyFont="1" applyFill="1" applyBorder="1" applyAlignment="1">
      <alignment/>
    </xf>
    <xf numFmtId="0" fontId="7" fillId="32" borderId="18" xfId="0" applyFont="1" applyFill="1" applyBorder="1" applyAlignment="1">
      <alignment wrapText="1"/>
    </xf>
    <xf numFmtId="0" fontId="17" fillId="32" borderId="18" xfId="60" applyFont="1" applyFill="1" applyBorder="1" applyAlignment="1">
      <alignment horizontal="justify" vertical="center" wrapText="1"/>
      <protection/>
    </xf>
    <xf numFmtId="0" fontId="17" fillId="0" borderId="0" xfId="0" applyFont="1" applyAlignment="1">
      <alignment horizontal="centerContinuous"/>
    </xf>
    <xf numFmtId="0" fontId="46" fillId="0" borderId="0" xfId="0" applyFont="1" applyAlignment="1">
      <alignment horizontal="centerContinuous"/>
    </xf>
    <xf numFmtId="0" fontId="79" fillId="0" borderId="0" xfId="0" applyFont="1" applyBorder="1" applyAlignment="1">
      <alignment horizontal="centerContinuous"/>
    </xf>
    <xf numFmtId="0" fontId="80" fillId="0" borderId="0" xfId="60" applyFont="1">
      <alignment/>
      <protection/>
    </xf>
    <xf numFmtId="166" fontId="72" fillId="0" borderId="10" xfId="0" applyNumberFormat="1" applyFont="1" applyBorder="1" applyAlignment="1">
      <alignment horizontal="center" wrapText="1"/>
    </xf>
    <xf numFmtId="166" fontId="72" fillId="0" borderId="20" xfId="0" applyNumberFormat="1" applyFont="1" applyBorder="1" applyAlignment="1">
      <alignment horizontal="center" wrapText="1"/>
    </xf>
    <xf numFmtId="0" fontId="81" fillId="0" borderId="0" xfId="0" applyFont="1" applyAlignment="1">
      <alignment/>
    </xf>
    <xf numFmtId="44" fontId="2" fillId="0" borderId="10" xfId="44" applyFont="1" applyFill="1" applyBorder="1" applyAlignment="1" applyProtection="1">
      <alignment horizontal="right" vertical="center"/>
      <protection hidden="1"/>
    </xf>
    <xf numFmtId="44" fontId="72" fillId="33" borderId="17" xfId="44" applyFont="1" applyFill="1" applyBorder="1" applyAlignment="1" applyProtection="1">
      <alignment vertical="center"/>
      <protection hidden="1"/>
    </xf>
    <xf numFmtId="44" fontId="2" fillId="36" borderId="10" xfId="44" applyFont="1" applyFill="1" applyBorder="1" applyAlignment="1" applyProtection="1">
      <alignment horizontal="right" vertical="center"/>
      <protection locked="0"/>
    </xf>
    <xf numFmtId="44" fontId="72" fillId="0" borderId="0" xfId="44" applyFont="1" applyBorder="1" applyAlignment="1" applyProtection="1">
      <alignment/>
      <protection hidden="1"/>
    </xf>
    <xf numFmtId="0" fontId="2" fillId="36" borderId="17" xfId="44" applyNumberFormat="1" applyFont="1" applyFill="1" applyBorder="1" applyAlignment="1" applyProtection="1">
      <alignment horizontal="right" vertical="center"/>
      <protection locked="0"/>
    </xf>
    <xf numFmtId="0" fontId="2" fillId="0" borderId="17" xfId="44" applyNumberFormat="1" applyFont="1" applyFill="1" applyBorder="1" applyAlignment="1" applyProtection="1">
      <alignment horizontal="right" vertical="center"/>
      <protection/>
    </xf>
    <xf numFmtId="10" fontId="2" fillId="36" borderId="10" xfId="44" applyNumberFormat="1" applyFont="1" applyFill="1" applyBorder="1" applyAlignment="1" applyProtection="1">
      <alignment horizontal="right" vertical="center"/>
      <protection locked="0"/>
    </xf>
    <xf numFmtId="37" fontId="2" fillId="0" borderId="10" xfId="44" applyNumberFormat="1" applyFont="1" applyFill="1" applyBorder="1" applyAlignment="1" applyProtection="1">
      <alignment horizontal="right" vertical="center"/>
      <protection hidden="1"/>
    </xf>
    <xf numFmtId="44" fontId="2" fillId="36" borderId="17" xfId="44" applyFont="1" applyFill="1" applyBorder="1" applyAlignment="1" applyProtection="1">
      <alignment horizontal="right" vertical="center"/>
      <protection locked="0"/>
    </xf>
    <xf numFmtId="0" fontId="2" fillId="36" borderId="10" xfId="44" applyNumberFormat="1" applyFont="1" applyFill="1" applyBorder="1" applyAlignment="1" applyProtection="1">
      <alignment horizontal="right" vertical="center"/>
      <protection locked="0"/>
    </xf>
    <xf numFmtId="44" fontId="72" fillId="36" borderId="17" xfId="44" applyFont="1" applyFill="1" applyBorder="1" applyAlignment="1" applyProtection="1">
      <alignment vertical="center"/>
      <protection hidden="1" locked="0"/>
    </xf>
    <xf numFmtId="44" fontId="2" fillId="2" borderId="17" xfId="44" applyFont="1" applyFill="1" applyBorder="1" applyAlignment="1" applyProtection="1">
      <alignment vertical="center"/>
      <protection hidden="1"/>
    </xf>
    <xf numFmtId="44" fontId="2" fillId="36" borderId="17" xfId="44" applyFont="1" applyFill="1" applyBorder="1" applyAlignment="1" applyProtection="1">
      <alignment vertical="center"/>
      <protection hidden="1" locked="0"/>
    </xf>
    <xf numFmtId="0" fontId="20" fillId="32" borderId="10" xfId="44" applyNumberFormat="1" applyFont="1" applyFill="1" applyBorder="1" applyAlignment="1" applyProtection="1">
      <alignment horizontal="right" vertical="center"/>
      <protection locked="0"/>
    </xf>
    <xf numFmtId="0" fontId="20" fillId="32" borderId="17" xfId="44" applyNumberFormat="1" applyFont="1" applyFill="1" applyBorder="1" applyAlignment="1" applyProtection="1">
      <alignment horizontal="right" vertical="center"/>
      <protection locked="0"/>
    </xf>
    <xf numFmtId="44" fontId="82" fillId="33" borderId="17" xfId="44" applyFont="1" applyFill="1" applyBorder="1" applyAlignment="1" applyProtection="1">
      <alignment vertical="center"/>
      <protection hidden="1"/>
    </xf>
    <xf numFmtId="44" fontId="20" fillId="36" borderId="10" xfId="44" applyFont="1" applyFill="1" applyBorder="1" applyAlignment="1" applyProtection="1">
      <alignment horizontal="right" vertical="center"/>
      <protection locked="0"/>
    </xf>
    <xf numFmtId="44" fontId="82" fillId="0" borderId="0" xfId="44" applyFont="1" applyBorder="1" applyAlignment="1" applyProtection="1">
      <alignment/>
      <protection hidden="1"/>
    </xf>
    <xf numFmtId="0" fontId="20" fillId="0" borderId="17" xfId="44" applyNumberFormat="1" applyFont="1" applyFill="1" applyBorder="1" applyAlignment="1" applyProtection="1">
      <alignment horizontal="right" vertical="center"/>
      <protection/>
    </xf>
    <xf numFmtId="44" fontId="20" fillId="35" borderId="17" xfId="44" applyFont="1" applyFill="1" applyBorder="1" applyAlignment="1" applyProtection="1">
      <alignment horizontal="right" vertical="center"/>
      <protection hidden="1"/>
    </xf>
    <xf numFmtId="44" fontId="20" fillId="0" borderId="10" xfId="44" applyFont="1" applyFill="1" applyBorder="1" applyAlignment="1" applyProtection="1">
      <alignment horizontal="right" vertical="center"/>
      <protection hidden="1"/>
    </xf>
    <xf numFmtId="44" fontId="20" fillId="32" borderId="10" xfId="44" applyFont="1" applyFill="1" applyBorder="1" applyAlignment="1" applyProtection="1">
      <alignment horizontal="right" vertical="center"/>
      <protection locked="0"/>
    </xf>
    <xf numFmtId="10" fontId="20" fillId="36" borderId="10" xfId="44" applyNumberFormat="1" applyFont="1" applyFill="1" applyBorder="1" applyAlignment="1" applyProtection="1">
      <alignment horizontal="right" vertical="center"/>
      <protection locked="0"/>
    </xf>
    <xf numFmtId="37" fontId="20" fillId="0" borderId="10" xfId="44" applyNumberFormat="1" applyFont="1" applyFill="1" applyBorder="1" applyAlignment="1" applyProtection="1">
      <alignment horizontal="right" vertical="center"/>
      <protection hidden="1"/>
    </xf>
    <xf numFmtId="44" fontId="20" fillId="36" borderId="17" xfId="44" applyFont="1" applyFill="1" applyBorder="1" applyAlignment="1" applyProtection="1">
      <alignment horizontal="right" vertical="center"/>
      <protection locked="0"/>
    </xf>
    <xf numFmtId="44" fontId="82" fillId="35" borderId="17" xfId="44" applyFont="1" applyFill="1" applyBorder="1" applyAlignment="1" applyProtection="1">
      <alignment vertical="center"/>
      <protection hidden="1"/>
    </xf>
    <xf numFmtId="44" fontId="82" fillId="36" borderId="17" xfId="44" applyFont="1" applyFill="1" applyBorder="1" applyAlignment="1" applyProtection="1">
      <alignment vertical="center"/>
      <protection hidden="1" locked="0"/>
    </xf>
    <xf numFmtId="44" fontId="20" fillId="2" borderId="17" xfId="44" applyFont="1" applyFill="1" applyBorder="1" applyAlignment="1" applyProtection="1">
      <alignment vertical="center"/>
      <protection hidden="1"/>
    </xf>
    <xf numFmtId="44" fontId="20" fillId="36" borderId="17" xfId="44" applyFont="1" applyFill="1" applyBorder="1" applyAlignment="1" applyProtection="1">
      <alignment vertical="center"/>
      <protection hidden="1" locked="0"/>
    </xf>
    <xf numFmtId="44" fontId="20" fillId="2" borderId="17" xfId="44" applyFont="1" applyFill="1" applyBorder="1" applyAlignment="1" applyProtection="1">
      <alignment horizontal="right" vertical="center"/>
      <protection hidden="1"/>
    </xf>
    <xf numFmtId="0" fontId="21" fillId="0" borderId="0" xfId="53" applyFont="1" applyBorder="1" applyAlignment="1" applyProtection="1">
      <alignment/>
      <protection/>
    </xf>
    <xf numFmtId="0" fontId="45" fillId="0" borderId="0" xfId="0" applyFont="1" applyAlignment="1">
      <alignment horizontal="left" vertical="center"/>
    </xf>
    <xf numFmtId="0" fontId="22" fillId="0" borderId="0" xfId="0" applyFont="1" applyFill="1" applyBorder="1" applyAlignment="1" applyProtection="1">
      <alignment/>
      <protection hidden="1"/>
    </xf>
    <xf numFmtId="0" fontId="22" fillId="0" borderId="0" xfId="0" applyFont="1" applyBorder="1" applyAlignment="1" applyProtection="1">
      <alignment/>
      <protection hidden="1"/>
    </xf>
    <xf numFmtId="0" fontId="22" fillId="0" borderId="0" xfId="0" applyFont="1" applyBorder="1" applyAlignment="1" applyProtection="1">
      <alignment/>
      <protection hidden="1"/>
    </xf>
    <xf numFmtId="0" fontId="22" fillId="0" borderId="0" xfId="0" applyFont="1" applyBorder="1" applyAlignment="1" applyProtection="1">
      <alignment wrapText="1"/>
      <protection hidden="1"/>
    </xf>
    <xf numFmtId="0" fontId="23" fillId="0" borderId="0" xfId="0" applyFont="1" applyAlignment="1" applyProtection="1">
      <alignment/>
      <protection hidden="1"/>
    </xf>
    <xf numFmtId="0" fontId="22" fillId="0" borderId="0" xfId="0" applyFont="1" applyFill="1" applyBorder="1" applyAlignment="1" applyProtection="1">
      <alignment/>
      <protection hidden="1"/>
    </xf>
    <xf numFmtId="0" fontId="14" fillId="0" borderId="0" xfId="0" applyFont="1" applyBorder="1" applyAlignment="1" applyProtection="1">
      <alignment/>
      <protection hidden="1"/>
    </xf>
    <xf numFmtId="0" fontId="24" fillId="0" borderId="0" xfId="53" applyFont="1" applyBorder="1" applyAlignment="1" applyProtection="1">
      <alignment/>
      <protection/>
    </xf>
    <xf numFmtId="0" fontId="14" fillId="0" borderId="0" xfId="0" applyFont="1" applyAlignment="1">
      <alignment horizontal="left" vertical="center"/>
    </xf>
    <xf numFmtId="0" fontId="14" fillId="0" borderId="0" xfId="0" applyFont="1" applyBorder="1" applyAlignment="1" applyProtection="1">
      <alignment/>
      <protection hidden="1"/>
    </xf>
    <xf numFmtId="0" fontId="14" fillId="0" borderId="0" xfId="0" applyFont="1" applyFill="1" applyBorder="1" applyAlignment="1" applyProtection="1">
      <alignment/>
      <protection hidden="1"/>
    </xf>
    <xf numFmtId="0" fontId="14" fillId="0" borderId="0" xfId="0" applyFont="1" applyBorder="1" applyAlignment="1" applyProtection="1">
      <alignment wrapText="1"/>
      <protection hidden="1"/>
    </xf>
    <xf numFmtId="0" fontId="25" fillId="0" borderId="0" xfId="0" applyFont="1" applyAlignment="1" applyProtection="1">
      <alignment/>
      <protection hidden="1"/>
    </xf>
    <xf numFmtId="0" fontId="14" fillId="0" borderId="0" xfId="0" applyFont="1" applyFill="1" applyBorder="1" applyAlignment="1" applyProtection="1">
      <alignment/>
      <protection hidden="1"/>
    </xf>
    <xf numFmtId="0" fontId="14" fillId="0" borderId="0" xfId="0" applyNumberFormat="1" applyFont="1" applyBorder="1" applyAlignment="1" applyProtection="1">
      <alignment/>
      <protection hidden="1"/>
    </xf>
    <xf numFmtId="0" fontId="14" fillId="0" borderId="0" xfId="0" applyFont="1" applyBorder="1" applyAlignment="1" applyProtection="1">
      <alignment/>
      <protection locked="0"/>
    </xf>
    <xf numFmtId="0" fontId="75" fillId="0" borderId="0" xfId="0" applyFont="1" applyFill="1" applyBorder="1" applyAlignment="1" applyProtection="1">
      <alignment/>
      <protection/>
    </xf>
    <xf numFmtId="0" fontId="76" fillId="0" borderId="0" xfId="53" applyFont="1" applyFill="1" applyBorder="1" applyAlignment="1" applyProtection="1">
      <alignment/>
      <protection/>
    </xf>
    <xf numFmtId="8" fontId="75" fillId="0" borderId="0" xfId="0" applyNumberFormat="1" applyFont="1" applyFill="1" applyBorder="1" applyAlignment="1" applyProtection="1">
      <alignment/>
      <protection hidden="1"/>
    </xf>
    <xf numFmtId="8" fontId="75" fillId="0" borderId="0" xfId="0" applyNumberFormat="1" applyFont="1" applyFill="1" applyBorder="1" applyAlignment="1" applyProtection="1">
      <alignment/>
      <protection hidden="1"/>
    </xf>
    <xf numFmtId="8" fontId="75" fillId="0" borderId="0" xfId="0" applyNumberFormat="1" applyFont="1" applyFill="1" applyBorder="1" applyAlignment="1" applyProtection="1">
      <alignment wrapText="1"/>
      <protection hidden="1"/>
    </xf>
    <xf numFmtId="0" fontId="75" fillId="0" borderId="0" xfId="0" applyFont="1" applyFill="1" applyBorder="1" applyAlignment="1" applyProtection="1">
      <alignment horizontal="center"/>
      <protection hidden="1"/>
    </xf>
    <xf numFmtId="44" fontId="2" fillId="0" borderId="10" xfId="44" applyFont="1" applyBorder="1" applyAlignment="1" applyProtection="1">
      <alignment horizontal="left" vertical="center"/>
      <protection hidden="1"/>
    </xf>
    <xf numFmtId="44" fontId="2" fillId="0" borderId="17" xfId="44" applyFont="1" applyFill="1" applyBorder="1" applyAlignment="1" applyProtection="1">
      <alignment horizontal="right" vertical="center"/>
      <protection/>
    </xf>
    <xf numFmtId="0" fontId="20" fillId="2" borderId="17" xfId="44" applyNumberFormat="1" applyFont="1" applyFill="1" applyBorder="1" applyAlignment="1" applyProtection="1">
      <alignment horizontal="right" vertical="center"/>
      <protection hidden="1"/>
    </xf>
    <xf numFmtId="8" fontId="75" fillId="0" borderId="0" xfId="0" applyNumberFormat="1" applyFont="1" applyBorder="1" applyAlignment="1" applyProtection="1">
      <alignment/>
      <protection hidden="1"/>
    </xf>
    <xf numFmtId="8" fontId="75" fillId="0" borderId="0" xfId="0" applyNumberFormat="1" applyFont="1" applyBorder="1" applyAlignment="1" applyProtection="1">
      <alignment/>
      <protection hidden="1"/>
    </xf>
    <xf numFmtId="8" fontId="75" fillId="0" borderId="0" xfId="0" applyNumberFormat="1" applyFont="1" applyBorder="1" applyAlignment="1" applyProtection="1">
      <alignment wrapText="1"/>
      <protection hidden="1"/>
    </xf>
    <xf numFmtId="0" fontId="75" fillId="0" borderId="0" xfId="0" applyFont="1" applyBorder="1" applyAlignment="1" applyProtection="1">
      <alignment horizontal="center"/>
      <protection hidden="1"/>
    </xf>
    <xf numFmtId="0" fontId="17" fillId="0" borderId="18" xfId="60" applyFont="1" applyFill="1" applyBorder="1" applyAlignment="1">
      <alignment vertical="center" wrapText="1"/>
      <protection/>
    </xf>
    <xf numFmtId="0" fontId="17" fillId="0" borderId="21" xfId="60" applyFont="1" applyBorder="1">
      <alignment/>
      <protection/>
    </xf>
    <xf numFmtId="0" fontId="17" fillId="34" borderId="22" xfId="59" applyFont="1" applyFill="1" applyBorder="1" applyAlignment="1">
      <alignment/>
      <protection/>
    </xf>
    <xf numFmtId="0" fontId="4" fillId="34" borderId="23" xfId="53" applyFill="1" applyBorder="1" applyAlignment="1" applyProtection="1">
      <alignment horizontal="left"/>
      <protection/>
    </xf>
    <xf numFmtId="0" fontId="16" fillId="0" borderId="24" xfId="60" applyBorder="1" applyAlignment="1">
      <alignment/>
      <protection/>
    </xf>
    <xf numFmtId="0" fontId="50" fillId="34" borderId="21" xfId="59" applyFont="1" applyFill="1" applyBorder="1" applyAlignment="1">
      <alignment horizontal="centerContinuous" vertical="center"/>
      <protection/>
    </xf>
    <xf numFmtId="0" fontId="17" fillId="0" borderId="22" xfId="60" applyFont="1" applyBorder="1" applyAlignment="1">
      <alignment horizontal="centerContinuous"/>
      <protection/>
    </xf>
    <xf numFmtId="0" fontId="17" fillId="34" borderId="11" xfId="59" applyFont="1" applyFill="1" applyBorder="1">
      <alignment/>
      <protection/>
    </xf>
    <xf numFmtId="165" fontId="0" fillId="0" borderId="0" xfId="0" applyNumberFormat="1" applyAlignment="1">
      <alignment/>
    </xf>
    <xf numFmtId="0" fontId="4" fillId="0" borderId="23" xfId="53" applyBorder="1" applyAlignment="1" applyProtection="1">
      <alignment/>
      <protection/>
    </xf>
    <xf numFmtId="0" fontId="4" fillId="0" borderId="24" xfId="53" applyBorder="1" applyAlignment="1" applyProtection="1">
      <alignment/>
      <protection/>
    </xf>
    <xf numFmtId="0" fontId="4" fillId="0" borderId="25" xfId="53" applyBorder="1" applyAlignment="1" applyProtection="1">
      <alignment/>
      <protection/>
    </xf>
    <xf numFmtId="0" fontId="4" fillId="0" borderId="26" xfId="53" applyBorder="1" applyAlignment="1" applyProtection="1">
      <alignment/>
      <protection/>
    </xf>
    <xf numFmtId="0" fontId="51" fillId="33" borderId="12" xfId="60" applyFont="1" applyFill="1" applyBorder="1" applyAlignment="1">
      <alignment horizontal="center"/>
      <protection/>
    </xf>
    <xf numFmtId="0" fontId="0" fillId="0" borderId="17" xfId="0" applyBorder="1" applyAlignment="1">
      <alignment horizontal="center"/>
    </xf>
    <xf numFmtId="0" fontId="19" fillId="0" borderId="19" xfId="60" applyFont="1" applyBorder="1" applyAlignment="1">
      <alignment wrapText="1"/>
      <protection/>
    </xf>
    <xf numFmtId="0" fontId="0" fillId="0" borderId="18" xfId="0" applyBorder="1" applyAlignment="1">
      <alignment wrapText="1"/>
    </xf>
    <xf numFmtId="0" fontId="51" fillId="33" borderId="19" xfId="60" applyFont="1" applyFill="1" applyBorder="1" applyAlignment="1">
      <alignment horizontal="center" vertical="center"/>
      <protection/>
    </xf>
    <xf numFmtId="0" fontId="0" fillId="0" borderId="18" xfId="0" applyBorder="1" applyAlignment="1">
      <alignment horizontal="center" vertical="center"/>
    </xf>
    <xf numFmtId="0" fontId="51" fillId="35" borderId="19" xfId="60" applyFont="1" applyFill="1" applyBorder="1" applyAlignment="1">
      <alignment horizontal="center"/>
      <protection/>
    </xf>
    <xf numFmtId="0" fontId="0" fillId="35" borderId="18" xfId="0" applyFill="1" applyBorder="1" applyAlignment="1">
      <alignment horizontal="center"/>
    </xf>
    <xf numFmtId="0" fontId="1" fillId="0" borderId="11" xfId="0" applyNumberFormat="1" applyFont="1" applyBorder="1" applyAlignment="1" applyProtection="1">
      <alignment wrapText="1"/>
      <protection locked="0"/>
    </xf>
    <xf numFmtId="0" fontId="0" fillId="0" borderId="11" xfId="0" applyBorder="1" applyAlignment="1" applyProtection="1">
      <alignment wrapText="1"/>
      <protection locked="0"/>
    </xf>
    <xf numFmtId="0" fontId="6" fillId="0" borderId="11" xfId="0" applyFont="1" applyBorder="1" applyAlignment="1" applyProtection="1">
      <alignment wrapText="1"/>
      <protection locked="0"/>
    </xf>
    <xf numFmtId="0" fontId="83" fillId="35" borderId="0" xfId="0" applyFont="1" applyFill="1" applyAlignment="1">
      <alignment vertical="center" wrapText="1"/>
    </xf>
    <xf numFmtId="44" fontId="2" fillId="32" borderId="17" xfId="44" applyFont="1" applyFill="1" applyBorder="1" applyAlignment="1" applyProtection="1">
      <alignment horizontal="right" vertical="center"/>
      <protection hidden="1" locked="0"/>
    </xf>
    <xf numFmtId="44" fontId="20" fillId="32" borderId="17" xfId="44" applyFont="1" applyFill="1" applyBorder="1" applyAlignment="1" applyProtection="1">
      <alignment horizontal="right" vertical="center"/>
      <protection hidden="1" locked="0"/>
    </xf>
    <xf numFmtId="0" fontId="78" fillId="32" borderId="18" xfId="0" applyFont="1" applyFill="1" applyBorder="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3" xfId="60"/>
    <cellStyle name="Note" xfId="61"/>
    <cellStyle name="Output" xfId="62"/>
    <cellStyle name="Percent" xfId="63"/>
    <cellStyle name="Title" xfId="64"/>
    <cellStyle name="Total" xfId="65"/>
    <cellStyle name="Warning Text" xfId="66"/>
  </cellStyles>
  <dxfs count="9">
    <dxf>
      <font>
        <color rgb="FF9C0006"/>
      </font>
      <fill>
        <patternFill>
          <bgColor rgb="FFFFC7CE"/>
        </patternFill>
      </fill>
    </dxf>
    <dxf>
      <fill>
        <patternFill>
          <bgColor indexed="34"/>
        </patternFill>
      </fill>
    </dxf>
    <dxf>
      <fill>
        <patternFill>
          <bgColor indexed="34"/>
        </patternFill>
      </fill>
    </dxf>
    <dxf>
      <fill>
        <patternFill>
          <bgColor indexed="34"/>
        </patternFill>
      </fill>
    </dxf>
    <dxf>
      <fill>
        <patternFill>
          <bgColor indexed="9"/>
        </patternFill>
      </fill>
    </dxf>
    <dxf>
      <fill>
        <patternFill>
          <bgColor indexed="34"/>
        </patternFill>
      </fill>
    </dxf>
    <dxf>
      <fill>
        <patternFill>
          <bgColor indexed="34"/>
        </patternFill>
      </fill>
    </dxf>
    <dxf>
      <fill>
        <patternFill>
          <bgColor indexed="34"/>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33</xdr:row>
      <xdr:rowOff>38100</xdr:rowOff>
    </xdr:from>
    <xdr:to>
      <xdr:col>2</xdr:col>
      <xdr:colOff>0</xdr:colOff>
      <xdr:row>35</xdr:row>
      <xdr:rowOff>28575</xdr:rowOff>
    </xdr:to>
    <xdr:pic>
      <xdr:nvPicPr>
        <xdr:cNvPr id="1" name="Picture 2" descr="Eq Hsng logo transparant"/>
        <xdr:cNvPicPr preferRelativeResize="1">
          <a:picLocks noChangeAspect="1"/>
        </xdr:cNvPicPr>
      </xdr:nvPicPr>
      <xdr:blipFill>
        <a:blip r:embed="rId1"/>
        <a:stretch>
          <a:fillRect/>
        </a:stretch>
      </xdr:blipFill>
      <xdr:spPr>
        <a:xfrm>
          <a:off x="6334125" y="10115550"/>
          <a:ext cx="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2371725</xdr:colOff>
      <xdr:row>0</xdr:row>
      <xdr:rowOff>0</xdr:rowOff>
    </xdr:from>
    <xdr:to>
      <xdr:col>2</xdr:col>
      <xdr:colOff>2590800</xdr:colOff>
      <xdr:row>0</xdr:row>
      <xdr:rowOff>533400</xdr:rowOff>
    </xdr:to>
    <xdr:sp>
      <xdr:nvSpPr>
        <xdr:cNvPr id="1" name="TextBox 2"/>
        <xdr:cNvSpPr txBox="1">
          <a:spLocks noChangeArrowheads="1"/>
        </xdr:cNvSpPr>
      </xdr:nvSpPr>
      <xdr:spPr>
        <a:xfrm>
          <a:off x="2371725" y="0"/>
          <a:ext cx="4524375" cy="533400"/>
        </a:xfrm>
        <a:prstGeom prst="rect">
          <a:avLst/>
        </a:prstGeom>
        <a:solidFill>
          <a:srgbClr val="FFFFFF"/>
        </a:solidFill>
        <a:ln w="9525" cmpd="sng">
          <a:noFill/>
        </a:ln>
      </xdr:spPr>
      <xdr:txBody>
        <a:bodyPr vertOverflow="clip" wrap="square"/>
        <a:p>
          <a:pPr algn="l">
            <a:defRPr/>
          </a:pPr>
          <a:r>
            <a:rPr lang="en-US" cap="none" sz="1400" b="0" i="0" u="none" baseline="0">
              <a:solidFill>
                <a:srgbClr val="003366"/>
              </a:solidFill>
              <a:latin typeface="Calibri"/>
              <a:ea typeface="Calibri"/>
              <a:cs typeface="Calibri"/>
            </a:rPr>
            <a:t>Texas </a:t>
          </a:r>
          <a:r>
            <a:rPr lang="en-US" cap="none" sz="1400" b="1" i="0" u="none" baseline="0">
              <a:solidFill>
                <a:srgbClr val="FFFF00"/>
              </a:solidFill>
              <a:latin typeface="Calibri"/>
              <a:ea typeface="Calibri"/>
              <a:cs typeface="Calibri"/>
            </a:rPr>
            <a:t>HOME</a:t>
          </a:r>
          <a:r>
            <a:rPr lang="en-US" cap="none" sz="1400" b="0" i="0" u="none" baseline="0">
              <a:solidFill>
                <a:srgbClr val="003366"/>
              </a:solidFill>
              <a:latin typeface="Calibri"/>
              <a:ea typeface="Calibri"/>
              <a:cs typeface="Calibri"/>
            </a:rPr>
            <a:t>buyer Assistance Program Loan Calculator
</a:t>
          </a:r>
          <a:r>
            <a:rPr lang="en-US" cap="none" sz="1050" b="0" i="1" u="none" baseline="0">
              <a:solidFill>
                <a:srgbClr val="003366"/>
              </a:solidFill>
              <a:latin typeface="Calibri"/>
              <a:ea typeface="Calibri"/>
              <a:cs typeface="Calibri"/>
            </a:rPr>
            <a:t>Revised 8/5/2016
</a:t>
          </a:r>
          <a:r>
            <a:rPr lang="en-US" cap="none" sz="1050" b="0" i="1" u="none" baseline="0">
              <a:solidFill>
                <a:srgbClr val="003366"/>
              </a:solidFill>
              <a:latin typeface="Calibri"/>
              <a:ea typeface="Calibri"/>
              <a:cs typeface="Calibri"/>
            </a:rPr>
            <a:t>
</a:t>
          </a:r>
        </a:p>
      </xdr:txBody>
    </xdr:sp>
    <xdr:clientData/>
  </xdr:twoCellAnchor>
  <xdr:twoCellAnchor editAs="oneCell">
    <xdr:from>
      <xdr:col>0</xdr:col>
      <xdr:colOff>133350</xdr:colOff>
      <xdr:row>0</xdr:row>
      <xdr:rowOff>38100</xdr:rowOff>
    </xdr:from>
    <xdr:to>
      <xdr:col>0</xdr:col>
      <xdr:colOff>1457325</xdr:colOff>
      <xdr:row>0</xdr:row>
      <xdr:rowOff>552450</xdr:rowOff>
    </xdr:to>
    <xdr:pic>
      <xdr:nvPicPr>
        <xdr:cNvPr id="2" name="Picture 3" descr="HOME Program Logo"/>
        <xdr:cNvPicPr preferRelativeResize="1">
          <a:picLocks noChangeAspect="1"/>
        </xdr:cNvPicPr>
      </xdr:nvPicPr>
      <xdr:blipFill>
        <a:blip r:embed="rId1"/>
        <a:stretch>
          <a:fillRect/>
        </a:stretch>
      </xdr:blipFill>
      <xdr:spPr>
        <a:xfrm>
          <a:off x="133350" y="38100"/>
          <a:ext cx="1323975" cy="51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1428750</xdr:colOff>
      <xdr:row>0</xdr:row>
      <xdr:rowOff>142875</xdr:rowOff>
    </xdr:from>
    <xdr:to>
      <xdr:col>2</xdr:col>
      <xdr:colOff>1647825</xdr:colOff>
      <xdr:row>1</xdr:row>
      <xdr:rowOff>57150</xdr:rowOff>
    </xdr:to>
    <xdr:sp>
      <xdr:nvSpPr>
        <xdr:cNvPr id="1" name="TextBox 1"/>
        <xdr:cNvSpPr txBox="1">
          <a:spLocks noChangeArrowheads="1"/>
        </xdr:cNvSpPr>
      </xdr:nvSpPr>
      <xdr:spPr>
        <a:xfrm>
          <a:off x="1428750" y="142875"/>
          <a:ext cx="4524375" cy="504825"/>
        </a:xfrm>
        <a:prstGeom prst="rect">
          <a:avLst/>
        </a:prstGeom>
        <a:solidFill>
          <a:srgbClr val="FFFFFF"/>
        </a:solidFill>
        <a:ln w="9525" cmpd="sng">
          <a:noFill/>
        </a:ln>
      </xdr:spPr>
      <xdr:txBody>
        <a:bodyPr vertOverflow="clip" wrap="square"/>
        <a:p>
          <a:pPr algn="l">
            <a:defRPr/>
          </a:pPr>
          <a:r>
            <a:rPr lang="en-US" cap="none" sz="1400" b="0" i="0" u="none" baseline="0">
              <a:solidFill>
                <a:srgbClr val="003366"/>
              </a:solidFill>
              <a:latin typeface="Calibri"/>
              <a:ea typeface="Calibri"/>
              <a:cs typeface="Calibri"/>
            </a:rPr>
            <a:t>Texas </a:t>
          </a:r>
          <a:r>
            <a:rPr lang="en-US" cap="none" sz="1400" b="1" i="0" u="none" baseline="0">
              <a:solidFill>
                <a:srgbClr val="FFFF00"/>
              </a:solidFill>
              <a:latin typeface="Calibri"/>
              <a:ea typeface="Calibri"/>
              <a:cs typeface="Calibri"/>
            </a:rPr>
            <a:t>HOME</a:t>
          </a:r>
          <a:r>
            <a:rPr lang="en-US" cap="none" sz="1400" b="0" i="0" u="none" baseline="0">
              <a:solidFill>
                <a:srgbClr val="003366"/>
              </a:solidFill>
              <a:latin typeface="Calibri"/>
              <a:ea typeface="Calibri"/>
              <a:cs typeface="Calibri"/>
            </a:rPr>
            <a:t>buyer Assistance Program Loan Calculator
</a:t>
          </a:r>
          <a:r>
            <a:rPr lang="en-US" cap="none" sz="1000" b="0" i="1" u="none" baseline="0">
              <a:solidFill>
                <a:srgbClr val="003366"/>
              </a:solidFill>
              <a:latin typeface="Calibri"/>
              <a:ea typeface="Calibri"/>
              <a:cs typeface="Calibri"/>
            </a:rPr>
            <a:t>Revised 8/5/2016</a:t>
          </a:r>
        </a:p>
      </xdr:txBody>
    </xdr:sp>
    <xdr:clientData/>
  </xdr:twoCellAnchor>
  <xdr:twoCellAnchor editAs="oneCell">
    <xdr:from>
      <xdr:col>0</xdr:col>
      <xdr:colOff>114300</xdr:colOff>
      <xdr:row>0</xdr:row>
      <xdr:rowOff>38100</xdr:rowOff>
    </xdr:from>
    <xdr:to>
      <xdr:col>0</xdr:col>
      <xdr:colOff>1438275</xdr:colOff>
      <xdr:row>0</xdr:row>
      <xdr:rowOff>552450</xdr:rowOff>
    </xdr:to>
    <xdr:pic>
      <xdr:nvPicPr>
        <xdr:cNvPr id="2" name="Picture 3" descr="HOME Program Logo"/>
        <xdr:cNvPicPr preferRelativeResize="1">
          <a:picLocks noChangeAspect="1"/>
        </xdr:cNvPicPr>
      </xdr:nvPicPr>
      <xdr:blipFill>
        <a:blip r:embed="rId1"/>
        <a:stretch>
          <a:fillRect/>
        </a:stretch>
      </xdr:blipFill>
      <xdr:spPr>
        <a:xfrm>
          <a:off x="114300" y="38100"/>
          <a:ext cx="1323975"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hmhm\Forms\External%20Program%20Forms\Workgroup%20Forms%20Ready%20to%20Post\TO%20Send%20to%20Joe\In%20Webmaster%20Folder\1501-2-3-Salary_Wage_Cost_Calc_Timeshee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amp; Instructions"/>
      <sheetName val="Wage Cost Calculator "/>
      <sheetName val="HRA HBAR CFD Time Sheet"/>
      <sheetName val=" TBRA Time She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82"/>
  <sheetViews>
    <sheetView showGridLines="0" showRowColHeaders="0" tabSelected="1" view="pageLayout" showRuler="0" workbookViewId="0" topLeftCell="A1">
      <selection activeCell="A8" sqref="A8:B8"/>
    </sheetView>
  </sheetViews>
  <sheetFormatPr defaultColWidth="0" defaultRowHeight="15" zeroHeight="1"/>
  <cols>
    <col min="1" max="1" width="26.421875" style="55" customWidth="1"/>
    <col min="2" max="2" width="68.57421875" style="55" customWidth="1"/>
    <col min="3" max="16384" width="68.57421875" style="55" hidden="1" customWidth="1"/>
  </cols>
  <sheetData>
    <row r="1" spans="1:2" ht="12.75">
      <c r="A1" s="80" t="s">
        <v>414</v>
      </c>
      <c r="B1" s="152"/>
    </row>
    <row r="2" spans="1:2" ht="4.5" customHeight="1">
      <c r="A2" s="146"/>
      <c r="B2" s="147"/>
    </row>
    <row r="3" spans="1:2" ht="15.75">
      <c r="A3" s="150" t="s">
        <v>341</v>
      </c>
      <c r="B3" s="151"/>
    </row>
    <row r="4" spans="1:2" ht="15">
      <c r="A4" s="148" t="s">
        <v>413</v>
      </c>
      <c r="B4" s="149"/>
    </row>
    <row r="5" spans="1:2" ht="17.25" customHeight="1">
      <c r="A5" s="154" t="s">
        <v>387</v>
      </c>
      <c r="B5" s="155"/>
    </row>
    <row r="6" spans="1:2" ht="18" customHeight="1">
      <c r="A6" s="156" t="s">
        <v>388</v>
      </c>
      <c r="B6" s="157"/>
    </row>
    <row r="7" spans="1:2" s="58" customFormat="1" ht="15.75">
      <c r="A7" s="158" t="s">
        <v>342</v>
      </c>
      <c r="B7" s="159"/>
    </row>
    <row r="8" spans="1:2" s="58" customFormat="1" ht="33" customHeight="1">
      <c r="A8" s="160" t="s">
        <v>420</v>
      </c>
      <c r="B8" s="161"/>
    </row>
    <row r="9" spans="1:2" ht="51">
      <c r="A9" s="69" t="s">
        <v>421</v>
      </c>
      <c r="B9" s="61" t="s">
        <v>423</v>
      </c>
    </row>
    <row r="10" spans="1:2" ht="89.25">
      <c r="A10" s="69" t="s">
        <v>422</v>
      </c>
      <c r="B10" s="61" t="s">
        <v>429</v>
      </c>
    </row>
    <row r="11" spans="1:2" ht="15.75">
      <c r="A11" s="162" t="s">
        <v>387</v>
      </c>
      <c r="B11" s="163"/>
    </row>
    <row r="12" spans="1:2" ht="27" customHeight="1">
      <c r="A12" s="70" t="s">
        <v>343</v>
      </c>
      <c r="B12" s="60" t="s">
        <v>415</v>
      </c>
    </row>
    <row r="13" spans="1:2" ht="25.5">
      <c r="A13" s="70" t="s">
        <v>409</v>
      </c>
      <c r="B13" s="60" t="s">
        <v>410</v>
      </c>
    </row>
    <row r="14" spans="1:2" ht="12.75">
      <c r="A14" s="71" t="s">
        <v>344</v>
      </c>
      <c r="B14" s="59" t="s">
        <v>298</v>
      </c>
    </row>
    <row r="15" spans="1:2" ht="25.5">
      <c r="A15" s="71" t="s">
        <v>411</v>
      </c>
      <c r="B15" s="145" t="s">
        <v>412</v>
      </c>
    </row>
    <row r="16" spans="1:2" ht="12.75">
      <c r="A16" s="70" t="s">
        <v>345</v>
      </c>
      <c r="B16" s="74" t="s">
        <v>299</v>
      </c>
    </row>
    <row r="17" spans="1:2" ht="12.75">
      <c r="A17" s="70" t="s">
        <v>346</v>
      </c>
      <c r="B17" s="172" t="s">
        <v>428</v>
      </c>
    </row>
    <row r="18" spans="1:2" ht="12.75">
      <c r="A18" s="70" t="s">
        <v>347</v>
      </c>
      <c r="B18" s="74" t="s">
        <v>22</v>
      </c>
    </row>
    <row r="19" spans="1:2" ht="12.75">
      <c r="A19" s="70" t="s">
        <v>348</v>
      </c>
      <c r="B19" s="65" t="s">
        <v>349</v>
      </c>
    </row>
    <row r="20" spans="1:2" ht="38.25">
      <c r="A20" s="70" t="s">
        <v>350</v>
      </c>
      <c r="B20" s="62" t="s">
        <v>416</v>
      </c>
    </row>
    <row r="21" spans="1:2" ht="25.5">
      <c r="A21" s="70" t="s">
        <v>351</v>
      </c>
      <c r="B21" s="59" t="s">
        <v>389</v>
      </c>
    </row>
    <row r="22" spans="1:2" ht="25.5">
      <c r="A22" s="70" t="s">
        <v>352</v>
      </c>
      <c r="B22" s="62" t="s">
        <v>353</v>
      </c>
    </row>
    <row r="23" spans="1:2" ht="12.75">
      <c r="A23" s="70" t="s">
        <v>354</v>
      </c>
      <c r="B23" s="74" t="s">
        <v>16</v>
      </c>
    </row>
    <row r="24" spans="1:2" ht="12.75">
      <c r="A24" s="70" t="s">
        <v>355</v>
      </c>
      <c r="B24" s="74" t="s">
        <v>15</v>
      </c>
    </row>
    <row r="25" spans="1:2" ht="12.75">
      <c r="A25" s="70" t="s">
        <v>356</v>
      </c>
      <c r="B25" s="74" t="s">
        <v>28</v>
      </c>
    </row>
    <row r="26" spans="1:2" ht="12.75">
      <c r="A26" s="70" t="s">
        <v>357</v>
      </c>
      <c r="B26" s="74" t="s">
        <v>301</v>
      </c>
    </row>
    <row r="27" spans="1:2" ht="25.5">
      <c r="A27" s="70" t="s">
        <v>358</v>
      </c>
      <c r="B27" s="66" t="s">
        <v>359</v>
      </c>
    </row>
    <row r="28" spans="1:2" ht="12.75">
      <c r="A28" s="70" t="s">
        <v>360</v>
      </c>
      <c r="B28" s="59" t="s">
        <v>361</v>
      </c>
    </row>
    <row r="29" spans="1:2" ht="52.5" customHeight="1">
      <c r="A29" s="70" t="s">
        <v>362</v>
      </c>
      <c r="B29" s="59" t="s">
        <v>430</v>
      </c>
    </row>
    <row r="30" spans="1:2" ht="51">
      <c r="A30" s="70" t="s">
        <v>363</v>
      </c>
      <c r="B30" s="59" t="s">
        <v>364</v>
      </c>
    </row>
    <row r="31" spans="1:2" ht="25.5">
      <c r="A31" s="70" t="s">
        <v>366</v>
      </c>
      <c r="B31" s="59" t="s">
        <v>365</v>
      </c>
    </row>
    <row r="32" spans="1:2" ht="27" customHeight="1">
      <c r="A32" s="71" t="s">
        <v>367</v>
      </c>
      <c r="B32" s="63" t="s">
        <v>17</v>
      </c>
    </row>
    <row r="33" spans="1:2" ht="29.25" customHeight="1">
      <c r="A33" s="70" t="s">
        <v>368</v>
      </c>
      <c r="B33" s="63" t="s">
        <v>24</v>
      </c>
    </row>
    <row r="34" spans="1:2" ht="25.5">
      <c r="A34" s="70" t="s">
        <v>369</v>
      </c>
      <c r="B34" s="75" t="s">
        <v>370</v>
      </c>
    </row>
    <row r="35" spans="1:2" ht="25.5">
      <c r="A35" s="70" t="s">
        <v>371</v>
      </c>
      <c r="B35" s="75" t="s">
        <v>372</v>
      </c>
    </row>
    <row r="36" spans="1:2" ht="25.5">
      <c r="A36" s="70" t="s">
        <v>373</v>
      </c>
      <c r="B36" s="67" t="s">
        <v>19</v>
      </c>
    </row>
    <row r="37" spans="1:2" ht="42" customHeight="1">
      <c r="A37" s="70" t="s">
        <v>374</v>
      </c>
      <c r="B37" s="67" t="s">
        <v>18</v>
      </c>
    </row>
    <row r="38" spans="1:2" ht="38.25">
      <c r="A38" s="70" t="s">
        <v>375</v>
      </c>
      <c r="B38" s="66" t="s">
        <v>376</v>
      </c>
    </row>
    <row r="39" spans="1:2" ht="38.25">
      <c r="A39" s="70" t="s">
        <v>377</v>
      </c>
      <c r="B39" s="62" t="s">
        <v>378</v>
      </c>
    </row>
    <row r="40" spans="1:2" ht="12.75">
      <c r="A40" s="70" t="s">
        <v>379</v>
      </c>
      <c r="B40" s="64" t="s">
        <v>417</v>
      </c>
    </row>
    <row r="41" spans="1:2" ht="12.75">
      <c r="A41" s="71" t="s">
        <v>380</v>
      </c>
      <c r="B41" s="64" t="s">
        <v>302</v>
      </c>
    </row>
    <row r="42" spans="1:2" ht="16.5" customHeight="1">
      <c r="A42" s="70" t="s">
        <v>381</v>
      </c>
      <c r="B42" s="66" t="s">
        <v>390</v>
      </c>
    </row>
    <row r="43" spans="1:2" ht="63.75">
      <c r="A43" s="70" t="s">
        <v>382</v>
      </c>
      <c r="B43" s="68" t="s">
        <v>383</v>
      </c>
    </row>
    <row r="44" spans="1:2" ht="15.75">
      <c r="A44" s="164" t="s">
        <v>388</v>
      </c>
      <c r="B44" s="165"/>
    </row>
    <row r="45" spans="1:2" ht="25.5">
      <c r="A45" s="72" t="s">
        <v>343</v>
      </c>
      <c r="B45" s="60" t="s">
        <v>415</v>
      </c>
    </row>
    <row r="46" spans="1:2" ht="25.5">
      <c r="A46" s="70" t="s">
        <v>409</v>
      </c>
      <c r="B46" s="60" t="s">
        <v>410</v>
      </c>
    </row>
    <row r="47" spans="1:2" ht="12.75">
      <c r="A47" s="73" t="s">
        <v>344</v>
      </c>
      <c r="B47" s="59" t="s">
        <v>298</v>
      </c>
    </row>
    <row r="48" spans="1:2" ht="25.5">
      <c r="A48" s="71" t="s">
        <v>411</v>
      </c>
      <c r="B48" s="145" t="s">
        <v>412</v>
      </c>
    </row>
    <row r="49" spans="1:2" ht="12.75">
      <c r="A49" s="72" t="s">
        <v>345</v>
      </c>
      <c r="B49" s="74" t="s">
        <v>299</v>
      </c>
    </row>
    <row r="50" spans="1:2" ht="12.75">
      <c r="A50" s="72" t="s">
        <v>346</v>
      </c>
      <c r="B50" s="65" t="s">
        <v>300</v>
      </c>
    </row>
    <row r="51" spans="1:2" ht="12.75">
      <c r="A51" s="72" t="s">
        <v>347</v>
      </c>
      <c r="B51" s="74" t="s">
        <v>22</v>
      </c>
    </row>
    <row r="52" spans="1:2" ht="12.75">
      <c r="A52" s="72" t="s">
        <v>348</v>
      </c>
      <c r="B52" s="65" t="s">
        <v>349</v>
      </c>
    </row>
    <row r="53" spans="1:2" ht="63.75">
      <c r="A53" s="72" t="s">
        <v>384</v>
      </c>
      <c r="B53" s="76" t="s">
        <v>385</v>
      </c>
    </row>
    <row r="54" spans="1:2" ht="25.5">
      <c r="A54" s="72" t="s">
        <v>351</v>
      </c>
      <c r="B54" s="59" t="s">
        <v>389</v>
      </c>
    </row>
    <row r="55" spans="1:2" ht="25.5">
      <c r="A55" s="72" t="s">
        <v>352</v>
      </c>
      <c r="B55" s="62" t="s">
        <v>353</v>
      </c>
    </row>
    <row r="56" spans="1:2" ht="12.75">
      <c r="A56" s="72" t="s">
        <v>354</v>
      </c>
      <c r="B56" s="74" t="s">
        <v>16</v>
      </c>
    </row>
    <row r="57" spans="1:2" ht="12.75">
      <c r="A57" s="72" t="s">
        <v>355</v>
      </c>
      <c r="B57" s="74" t="s">
        <v>15</v>
      </c>
    </row>
    <row r="58" spans="1:2" ht="12.75">
      <c r="A58" s="72" t="s">
        <v>356</v>
      </c>
      <c r="B58" s="74" t="s">
        <v>28</v>
      </c>
    </row>
    <row r="59" spans="1:2" ht="12.75">
      <c r="A59" s="72" t="s">
        <v>357</v>
      </c>
      <c r="B59" s="74" t="s">
        <v>301</v>
      </c>
    </row>
    <row r="60" spans="1:2" ht="12.75">
      <c r="A60" s="72" t="s">
        <v>360</v>
      </c>
      <c r="B60" s="59" t="s">
        <v>361</v>
      </c>
    </row>
    <row r="61" spans="1:2" ht="25.5">
      <c r="A61" s="72" t="s">
        <v>362</v>
      </c>
      <c r="B61" s="59" t="s">
        <v>430</v>
      </c>
    </row>
    <row r="62" spans="1:2" ht="51">
      <c r="A62" s="72" t="s">
        <v>363</v>
      </c>
      <c r="B62" s="59" t="s">
        <v>364</v>
      </c>
    </row>
    <row r="63" spans="1:2" ht="25.5">
      <c r="A63" s="72" t="s">
        <v>366</v>
      </c>
      <c r="B63" s="59" t="s">
        <v>365</v>
      </c>
    </row>
    <row r="64" spans="1:2" ht="63.75">
      <c r="A64" s="72" t="s">
        <v>386</v>
      </c>
      <c r="B64" s="63" t="s">
        <v>431</v>
      </c>
    </row>
    <row r="65" spans="1:2" ht="25.5">
      <c r="A65" s="72" t="s">
        <v>371</v>
      </c>
      <c r="B65" s="75" t="s">
        <v>372</v>
      </c>
    </row>
    <row r="66" spans="1:2" ht="25.5">
      <c r="A66" s="73" t="s">
        <v>367</v>
      </c>
      <c r="B66" s="63" t="s">
        <v>17</v>
      </c>
    </row>
    <row r="67" spans="1:2" ht="25.5">
      <c r="A67" s="72" t="s">
        <v>368</v>
      </c>
      <c r="B67" s="63" t="s">
        <v>24</v>
      </c>
    </row>
    <row r="68" spans="1:2" ht="25.5">
      <c r="A68" s="72" t="s">
        <v>369</v>
      </c>
      <c r="B68" s="75" t="s">
        <v>370</v>
      </c>
    </row>
    <row r="69" spans="1:2" ht="25.5">
      <c r="A69" s="72" t="s">
        <v>373</v>
      </c>
      <c r="B69" s="67" t="s">
        <v>19</v>
      </c>
    </row>
    <row r="70" spans="1:2" ht="25.5">
      <c r="A70" s="72" t="s">
        <v>374</v>
      </c>
      <c r="B70" s="67" t="s">
        <v>18</v>
      </c>
    </row>
    <row r="71" spans="1:2" ht="38.25">
      <c r="A71" s="72" t="s">
        <v>377</v>
      </c>
      <c r="B71" s="62" t="s">
        <v>378</v>
      </c>
    </row>
    <row r="72" spans="1:2" ht="12.75">
      <c r="A72" s="72" t="s">
        <v>379</v>
      </c>
      <c r="B72" s="64" t="s">
        <v>417</v>
      </c>
    </row>
    <row r="73" spans="1:2" ht="12.75">
      <c r="A73" s="73" t="s">
        <v>380</v>
      </c>
      <c r="B73" s="64" t="s">
        <v>302</v>
      </c>
    </row>
    <row r="74" spans="1:2" ht="25.5">
      <c r="A74" s="72" t="s">
        <v>381</v>
      </c>
      <c r="B74" s="66" t="s">
        <v>390</v>
      </c>
    </row>
    <row r="75" spans="1:2" ht="38.25">
      <c r="A75" s="72" t="s">
        <v>382</v>
      </c>
      <c r="B75" s="68" t="s">
        <v>418</v>
      </c>
    </row>
    <row r="76" ht="12.75">
      <c r="B76" s="56"/>
    </row>
    <row r="77" ht="12.75">
      <c r="B77" s="56"/>
    </row>
    <row r="78" ht="12.75"/>
    <row r="79" ht="12.75"/>
    <row r="80" spans="1:2" ht="12.75">
      <c r="A80" s="77"/>
      <c r="B80" s="57"/>
    </row>
    <row r="81" spans="1:2" ht="12.75" hidden="1">
      <c r="A81" s="78"/>
      <c r="B81" s="57"/>
    </row>
    <row r="82" spans="1:2" ht="12.75" hidden="1">
      <c r="A82" s="79"/>
      <c r="B82" s="57"/>
    </row>
    <row r="83" ht="12.75" hidden="1"/>
    <row r="84" ht="12.75" hidden="1"/>
    <row r="85" ht="23.25" customHeight="1" hidden="1"/>
    <row r="86" ht="12.75" hidden="1"/>
    <row r="87" ht="12.75"/>
    <row r="88" ht="12.75"/>
  </sheetData>
  <sheetProtection/>
  <mergeCells count="6">
    <mergeCell ref="A5:B5"/>
    <mergeCell ref="A6:B6"/>
    <mergeCell ref="A7:B7"/>
    <mergeCell ref="A8:B8"/>
    <mergeCell ref="A11:B11"/>
    <mergeCell ref="A44:B44"/>
  </mergeCells>
  <hyperlinks>
    <hyperlink ref="A5:B5" location="'Contents &amp; Instructions'!A12" display="Option 1 Worksheet Instructions"/>
    <hyperlink ref="A6:B6" location="'Contents &amp; Instructions'!A45" display="Option 2 Worksheet Instructions"/>
    <hyperlink ref="A4" location="'Contents &amp; Instructions'!A8" display="Explaination of Options"/>
  </hyperlinks>
  <printOptions/>
  <pageMargins left="0.3958333333333333" right="0.3125" top="0.75" bottom="0.75" header="0.3" footer="0.3"/>
  <pageSetup horizontalDpi="600" verticalDpi="600" orientation="portrait" r:id="rId3"/>
  <headerFooter>
    <oddHeader>&amp;C&amp;"-,Bold"&amp;12Texas HOMEbuyer Assistance Program Loan Calculator&amp;"-,Regular"&amp;11
Revised 8/5/2016
</oddHeader>
    <oddFooter>&amp;LTDHCA HOME DIVISION &amp;R&amp;GMarch 2016</oddFooter>
  </headerFooter>
  <drawing r:id="rId1"/>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A1:K258"/>
  <sheetViews>
    <sheetView showGridLines="0" showRowColHeaders="0" workbookViewId="0" topLeftCell="A1">
      <selection activeCell="A44" sqref="A44:C45"/>
    </sheetView>
  </sheetViews>
  <sheetFormatPr defaultColWidth="0" defaultRowHeight="15" zeroHeight="1"/>
  <cols>
    <col min="1" max="1" width="58.421875" style="1" customWidth="1"/>
    <col min="2" max="2" width="6.140625" style="1" customWidth="1"/>
    <col min="3" max="3" width="54.140625" style="18" customWidth="1"/>
    <col min="4" max="4" width="0.9921875" style="34" customWidth="1"/>
    <col min="5" max="5" width="37.57421875" style="47" hidden="1" customWidth="1"/>
    <col min="6" max="6" width="16.140625" style="117" hidden="1" customWidth="1"/>
    <col min="7" max="7" width="16.140625" style="47" hidden="1" customWidth="1"/>
    <col min="8" max="16384" width="0" style="1" hidden="1" customWidth="1"/>
  </cols>
  <sheetData>
    <row r="1" spans="1:4" ht="46.5" customHeight="1">
      <c r="A1" s="32" t="s">
        <v>303</v>
      </c>
      <c r="D1" s="30" t="s">
        <v>308</v>
      </c>
    </row>
    <row r="2" spans="1:4" ht="62.25" customHeight="1">
      <c r="A2" s="166" t="s">
        <v>419</v>
      </c>
      <c r="B2" s="167"/>
      <c r="C2" s="167"/>
      <c r="D2" s="31" t="s">
        <v>403</v>
      </c>
    </row>
    <row r="3" spans="1:5" ht="24.75" customHeight="1">
      <c r="A3" s="39" t="s">
        <v>330</v>
      </c>
      <c r="B3" s="40"/>
      <c r="C3" s="41"/>
      <c r="D3" s="31" t="s">
        <v>304</v>
      </c>
      <c r="E3" s="115" t="s">
        <v>31</v>
      </c>
    </row>
    <row r="4" spans="1:5" ht="24.75" customHeight="1">
      <c r="A4" s="6" t="s">
        <v>391</v>
      </c>
      <c r="B4" s="43" t="s">
        <v>4</v>
      </c>
      <c r="C4" s="93"/>
      <c r="D4" s="31" t="s">
        <v>3</v>
      </c>
      <c r="E4" s="115" t="s">
        <v>33</v>
      </c>
    </row>
    <row r="5" spans="1:5" ht="24.75" customHeight="1">
      <c r="A5" s="15" t="s">
        <v>394</v>
      </c>
      <c r="B5" s="43" t="s">
        <v>400</v>
      </c>
      <c r="C5" s="93"/>
      <c r="D5" s="31" t="s">
        <v>331</v>
      </c>
      <c r="E5" s="115" t="s">
        <v>31</v>
      </c>
    </row>
    <row r="6" spans="1:5" ht="24.75" customHeight="1">
      <c r="A6" s="39" t="s">
        <v>309</v>
      </c>
      <c r="B6" s="40"/>
      <c r="C6" s="85"/>
      <c r="D6" s="31" t="s">
        <v>25</v>
      </c>
      <c r="E6" s="115" t="s">
        <v>32</v>
      </c>
    </row>
    <row r="7" spans="1:5" ht="24.75" customHeight="1">
      <c r="A7" s="6" t="s">
        <v>392</v>
      </c>
      <c r="B7" s="43" t="s">
        <v>5</v>
      </c>
      <c r="C7" s="86"/>
      <c r="D7" s="31" t="s">
        <v>21</v>
      </c>
      <c r="E7" s="115" t="s">
        <v>33</v>
      </c>
    </row>
    <row r="8" spans="1:5" ht="24.75" customHeight="1" hidden="1">
      <c r="A8" s="3" t="s">
        <v>395</v>
      </c>
      <c r="C8" s="87" t="e">
        <f>VLOOKUP(C7,'Max Purchase Price '!A2:C255,3)</f>
        <v>#N/A</v>
      </c>
      <c r="D8" s="31"/>
      <c r="E8" s="115" t="s">
        <v>34</v>
      </c>
    </row>
    <row r="9" spans="1:5" ht="24.75" customHeight="1" hidden="1">
      <c r="A9" s="3" t="s">
        <v>396</v>
      </c>
      <c r="C9" s="87" t="e">
        <f>VLOOKUP(C7,'Max Purchase Price '!A2:C255,2)</f>
        <v>#N/A</v>
      </c>
      <c r="D9" s="31"/>
      <c r="E9" s="115" t="s">
        <v>35</v>
      </c>
    </row>
    <row r="10" spans="1:5" ht="24.75" customHeight="1">
      <c r="A10" s="6" t="s">
        <v>399</v>
      </c>
      <c r="B10" s="43" t="s">
        <v>402</v>
      </c>
      <c r="C10" s="139">
        <f>IF(C7&gt;0,IF(C5="Yes",C8,C9),"")</f>
      </c>
      <c r="D10" s="31" t="s">
        <v>12</v>
      </c>
      <c r="E10" s="115" t="s">
        <v>36</v>
      </c>
    </row>
    <row r="11" spans="1:5" ht="24.75" customHeight="1">
      <c r="A11" s="39" t="s">
        <v>297</v>
      </c>
      <c r="B11" s="40"/>
      <c r="C11" s="85"/>
      <c r="D11" s="31" t="s">
        <v>20</v>
      </c>
      <c r="E11" s="115" t="s">
        <v>37</v>
      </c>
    </row>
    <row r="12" spans="1:5" ht="24.75" customHeight="1">
      <c r="A12" s="27" t="s">
        <v>393</v>
      </c>
      <c r="B12" s="43" t="s">
        <v>6</v>
      </c>
      <c r="C12" s="88"/>
      <c r="D12" s="31" t="s">
        <v>23</v>
      </c>
      <c r="E12" s="115" t="s">
        <v>38</v>
      </c>
    </row>
    <row r="13" spans="1:5" ht="24.75" customHeight="1" hidden="1">
      <c r="A13" s="27" t="s">
        <v>401</v>
      </c>
      <c r="B13" s="43" t="s">
        <v>7</v>
      </c>
      <c r="C13" s="89">
        <f>(C12+1)</f>
        <v>1</v>
      </c>
      <c r="D13" s="31" t="s">
        <v>29</v>
      </c>
      <c r="E13" s="115" t="s">
        <v>39</v>
      </c>
    </row>
    <row r="14" spans="1:11" ht="24.75" customHeight="1">
      <c r="A14" s="27" t="s">
        <v>426</v>
      </c>
      <c r="B14" s="43" t="s">
        <v>7</v>
      </c>
      <c r="C14" s="170"/>
      <c r="D14" s="31" t="s">
        <v>29</v>
      </c>
      <c r="E14" s="115" t="s">
        <v>40</v>
      </c>
      <c r="G14" s="48"/>
      <c r="H14" s="28"/>
      <c r="I14" s="28"/>
      <c r="J14" s="28"/>
      <c r="K14" s="28"/>
    </row>
    <row r="15" spans="1:5" ht="24.75" customHeight="1">
      <c r="A15" s="4" t="s">
        <v>0</v>
      </c>
      <c r="B15" s="43" t="s">
        <v>287</v>
      </c>
      <c r="C15" s="86"/>
      <c r="D15" s="31" t="s">
        <v>2</v>
      </c>
      <c r="E15" s="115" t="s">
        <v>41</v>
      </c>
    </row>
    <row r="16" spans="1:5" ht="24.75" customHeight="1">
      <c r="A16" s="4" t="s">
        <v>3</v>
      </c>
      <c r="B16" s="43" t="s">
        <v>290</v>
      </c>
      <c r="C16" s="84">
        <f>C15/12</f>
        <v>0</v>
      </c>
      <c r="D16" s="31" t="s">
        <v>26</v>
      </c>
      <c r="E16" s="115" t="s">
        <v>42</v>
      </c>
    </row>
    <row r="17" spans="1:5" ht="24.75" customHeight="1">
      <c r="A17" s="4" t="str">
        <f>IF(OR(C4&gt;0),"Front End Ratio calculation (20% of monthly income)","Enter Rule Year in Line A1")</f>
        <v>Enter Rule Year in Line A1</v>
      </c>
      <c r="B17" s="43" t="s">
        <v>291</v>
      </c>
      <c r="C17" s="84">
        <f>IF(C4=2010,C16*0.25,C16*0.2)</f>
        <v>0</v>
      </c>
      <c r="D17" s="31" t="s">
        <v>286</v>
      </c>
      <c r="E17" s="115" t="s">
        <v>43</v>
      </c>
    </row>
    <row r="18" spans="1:5" ht="24.75" customHeight="1">
      <c r="A18" s="39" t="s">
        <v>310</v>
      </c>
      <c r="B18" s="42"/>
      <c r="C18" s="85"/>
      <c r="D18" s="31" t="s">
        <v>306</v>
      </c>
      <c r="E18" s="115" t="s">
        <v>44</v>
      </c>
    </row>
    <row r="19" spans="1:5" ht="24.75" customHeight="1">
      <c r="A19" s="5" t="s">
        <v>1</v>
      </c>
      <c r="B19" s="43" t="s">
        <v>9</v>
      </c>
      <c r="C19" s="90">
        <v>0</v>
      </c>
      <c r="D19" s="31" t="s">
        <v>307</v>
      </c>
      <c r="E19" s="115" t="s">
        <v>45</v>
      </c>
    </row>
    <row r="20" spans="1:5" ht="24.75" customHeight="1">
      <c r="A20" s="6" t="s">
        <v>25</v>
      </c>
      <c r="B20" s="43" t="s">
        <v>292</v>
      </c>
      <c r="C20" s="91">
        <v>30</v>
      </c>
      <c r="D20" s="31" t="s">
        <v>8</v>
      </c>
      <c r="E20" s="115" t="s">
        <v>46</v>
      </c>
    </row>
    <row r="21" spans="1:6" ht="24.75" customHeight="1">
      <c r="A21" s="5" t="s">
        <v>14</v>
      </c>
      <c r="B21" s="43" t="s">
        <v>293</v>
      </c>
      <c r="C21" s="86"/>
      <c r="E21" s="115" t="s">
        <v>47</v>
      </c>
      <c r="F21" s="114"/>
    </row>
    <row r="22" spans="1:6" ht="24.75" customHeight="1">
      <c r="A22" s="5" t="s">
        <v>13</v>
      </c>
      <c r="B22" s="43" t="s">
        <v>294</v>
      </c>
      <c r="C22" s="86"/>
      <c r="E22" s="115" t="s">
        <v>48</v>
      </c>
      <c r="F22" s="114"/>
    </row>
    <row r="23" spans="1:6" ht="24.75" customHeight="1">
      <c r="A23" s="8" t="s">
        <v>335</v>
      </c>
      <c r="B23" s="43" t="s">
        <v>295</v>
      </c>
      <c r="C23" s="86">
        <v>0</v>
      </c>
      <c r="E23" s="115" t="s">
        <v>49</v>
      </c>
      <c r="F23" s="116"/>
    </row>
    <row r="24" spans="1:5" ht="24.75" customHeight="1">
      <c r="A24" s="16" t="s">
        <v>336</v>
      </c>
      <c r="B24" s="43" t="s">
        <v>312</v>
      </c>
      <c r="C24" s="92">
        <v>0</v>
      </c>
      <c r="E24" s="115" t="s">
        <v>50</v>
      </c>
    </row>
    <row r="25" spans="1:7" s="7" customFormat="1" ht="24.75" customHeight="1">
      <c r="A25" s="29" t="s">
        <v>21</v>
      </c>
      <c r="B25" s="43" t="s">
        <v>313</v>
      </c>
      <c r="C25" s="95">
        <f>IF(C16&gt;0,PV(C19/12,C20*12,-C17+C22+C21+C23+C24,0,0),"")</f>
      </c>
      <c r="D25" s="34"/>
      <c r="E25" s="115" t="s">
        <v>51</v>
      </c>
      <c r="F25" s="118"/>
      <c r="G25" s="49"/>
    </row>
    <row r="26" spans="1:6" ht="24.75" customHeight="1">
      <c r="A26" s="5" t="s">
        <v>11</v>
      </c>
      <c r="B26" s="43" t="s">
        <v>314</v>
      </c>
      <c r="C26" s="86">
        <v>0</v>
      </c>
      <c r="D26" s="35"/>
      <c r="E26" s="115" t="s">
        <v>52</v>
      </c>
      <c r="F26" s="118"/>
    </row>
    <row r="27" spans="1:6" ht="24.75" customHeight="1">
      <c r="A27" s="6" t="s">
        <v>305</v>
      </c>
      <c r="B27" s="43" t="s">
        <v>315</v>
      </c>
      <c r="C27" s="86">
        <v>0</v>
      </c>
      <c r="E27" s="115" t="s">
        <v>53</v>
      </c>
      <c r="F27" s="118"/>
    </row>
    <row r="28" spans="1:6" ht="45" customHeight="1">
      <c r="A28" s="6" t="s">
        <v>334</v>
      </c>
      <c r="B28" s="43" t="s">
        <v>316</v>
      </c>
      <c r="C28" s="86">
        <v>0</v>
      </c>
      <c r="D28" s="33"/>
      <c r="E28" s="115" t="s">
        <v>54</v>
      </c>
      <c r="F28" s="119"/>
    </row>
    <row r="29" spans="1:7" s="9" customFormat="1" ht="45" customHeight="1">
      <c r="A29" s="6" t="s">
        <v>405</v>
      </c>
      <c r="B29" s="43" t="s">
        <v>317</v>
      </c>
      <c r="C29" s="93"/>
      <c r="D29" s="34"/>
      <c r="E29" s="115" t="s">
        <v>55</v>
      </c>
      <c r="F29" s="117"/>
      <c r="G29" s="50"/>
    </row>
    <row r="30" spans="1:6" ht="24.75" customHeight="1">
      <c r="A30" s="6" t="s">
        <v>12</v>
      </c>
      <c r="B30" s="43" t="s">
        <v>318</v>
      </c>
      <c r="C30" s="84">
        <f>-PMT((C19/12),(C20*12),C26+C27,0,0)+C22+C21+C23+C24</f>
        <v>0</v>
      </c>
      <c r="D30" s="33"/>
      <c r="E30" s="115" t="s">
        <v>56</v>
      </c>
      <c r="F30" s="118"/>
    </row>
    <row r="31" spans="1:7" s="7" customFormat="1" ht="24.75" customHeight="1">
      <c r="A31" s="29" t="s">
        <v>20</v>
      </c>
      <c r="B31" s="43" t="s">
        <v>319</v>
      </c>
      <c r="C31" s="95">
        <f>IF(C26&gt;0,IF(MAX(MIN(MIN(MIN(C26-C25,20000)+C27),20000),0)&gt;=1000,MAX(MIN(MIN(MIN(C26-C25,20000)+C27),20000),0),0),"")</f>
      </c>
      <c r="D31" s="141"/>
      <c r="E31" s="115" t="s">
        <v>57</v>
      </c>
      <c r="F31" s="120"/>
      <c r="G31" s="49"/>
    </row>
    <row r="32" spans="1:7" s="7" customFormat="1" ht="24.75" customHeight="1">
      <c r="A32" s="15" t="s">
        <v>27</v>
      </c>
      <c r="B32" s="43" t="s">
        <v>320</v>
      </c>
      <c r="C32" s="96">
        <v>0</v>
      </c>
      <c r="D32" s="142"/>
      <c r="E32" s="115" t="s">
        <v>58</v>
      </c>
      <c r="F32" s="118"/>
      <c r="G32" s="49"/>
    </row>
    <row r="33" spans="1:7" s="7" customFormat="1" ht="45" customHeight="1">
      <c r="A33" s="15" t="s">
        <v>408</v>
      </c>
      <c r="B33" s="43" t="s">
        <v>321</v>
      </c>
      <c r="C33" s="94">
        <v>0</v>
      </c>
      <c r="D33" s="142"/>
      <c r="E33" s="115" t="s">
        <v>59</v>
      </c>
      <c r="F33" s="118"/>
      <c r="G33" s="49"/>
    </row>
    <row r="34" spans="1:7" s="10" customFormat="1" ht="24.75" customHeight="1">
      <c r="A34" s="6" t="s">
        <v>23</v>
      </c>
      <c r="B34" s="44" t="s">
        <v>322</v>
      </c>
      <c r="C34" s="84">
        <f>+C26-C32-C33+C27</f>
        <v>0</v>
      </c>
      <c r="D34" s="142"/>
      <c r="E34" s="115" t="s">
        <v>60</v>
      </c>
      <c r="F34" s="121"/>
      <c r="G34" s="51"/>
    </row>
    <row r="35" spans="1:5" ht="24.75" customHeight="1">
      <c r="A35" s="6" t="s">
        <v>29</v>
      </c>
      <c r="B35" s="43" t="s">
        <v>323</v>
      </c>
      <c r="C35" s="84">
        <f>-PMT((C19/12),(C20*12),C34,0,0)+C22+C21+C23+C24</f>
        <v>0</v>
      </c>
      <c r="D35" s="143"/>
      <c r="E35" s="115" t="s">
        <v>61</v>
      </c>
    </row>
    <row r="36" spans="1:7" s="11" customFormat="1" ht="24.75" customHeight="1">
      <c r="A36" s="39" t="s">
        <v>311</v>
      </c>
      <c r="B36" s="42"/>
      <c r="C36" s="85"/>
      <c r="D36" s="141"/>
      <c r="E36" s="115" t="s">
        <v>62</v>
      </c>
      <c r="F36" s="117"/>
      <c r="G36" s="52"/>
    </row>
    <row r="37" spans="1:11" s="7" customFormat="1" ht="24.75" customHeight="1">
      <c r="A37" s="45" t="s">
        <v>2</v>
      </c>
      <c r="B37" s="43" t="s">
        <v>296</v>
      </c>
      <c r="C37" s="46" t="e">
        <f>IF(OR(C35&lt;C17,C31&lt;=0)," Requirement Not Met at "," Requirement Met at ")&amp;TEXT(C35/C16,"0.0%")</f>
        <v>#DIV/0!</v>
      </c>
      <c r="D37" s="35" t="s">
        <v>30</v>
      </c>
      <c r="E37" s="115" t="s">
        <v>63</v>
      </c>
      <c r="F37" s="117"/>
      <c r="G37" s="14"/>
      <c r="H37" s="14"/>
      <c r="I37" s="14"/>
      <c r="J37" s="14"/>
      <c r="K37" s="14"/>
    </row>
    <row r="38" spans="1:7" s="7" customFormat="1" ht="24.75" customHeight="1">
      <c r="A38" s="45" t="s">
        <v>26</v>
      </c>
      <c r="B38" s="43" t="s">
        <v>324</v>
      </c>
      <c r="C38" s="54" t="e">
        <f>IF(OR(C35=" ",C28=" ",C16=0)," ",IF(((C35+C28)/C16)*100&gt;45," Requirement Not Met at "," Requirement Met at "))&amp;TEXT((C35+C28)/C16,"0.00%")</f>
        <v>#DIV/0!</v>
      </c>
      <c r="D38" s="144" t="str">
        <f>IF(OR(C35&lt;C17,C32&lt;=0,C32=" "),"1","0")</f>
        <v>1</v>
      </c>
      <c r="E38" s="115" t="s">
        <v>64</v>
      </c>
      <c r="F38" s="117"/>
      <c r="G38" s="49"/>
    </row>
    <row r="39" spans="1:7" s="7" customFormat="1" ht="24.75" customHeight="1">
      <c r="A39" s="45" t="s">
        <v>286</v>
      </c>
      <c r="B39" s="43" t="s">
        <v>325</v>
      </c>
      <c r="C39" s="46" t="str">
        <f>IF(C10&gt;=C26,"Requirement Met","Requirement Not Met")</f>
        <v>Requirement Met</v>
      </c>
      <c r="D39" s="144" t="str">
        <f>IF(OR(C35=" ",C28&lt;0,C16=0)," ",IF(((C35+C28)/C16)*100&gt;45,"1","0"))</f>
        <v> </v>
      </c>
      <c r="E39" s="115" t="s">
        <v>65</v>
      </c>
      <c r="F39" s="117"/>
      <c r="G39" s="49"/>
    </row>
    <row r="40" spans="1:7" s="7" customFormat="1" ht="24.75" customHeight="1">
      <c r="A40" s="45" t="s">
        <v>288</v>
      </c>
      <c r="B40" s="43" t="s">
        <v>326</v>
      </c>
      <c r="C40" s="46" t="str">
        <f>IF(AND(C31&gt;=1000,C32&gt;=1000),"Requirement Met","Requirement Not Met")</f>
        <v>Requirement Not Met</v>
      </c>
      <c r="D40" s="144"/>
      <c r="E40" s="115" t="s">
        <v>66</v>
      </c>
      <c r="F40" s="117"/>
      <c r="G40" s="49"/>
    </row>
    <row r="41" spans="1:7" s="7" customFormat="1" ht="24.75" customHeight="1">
      <c r="A41" s="45" t="s">
        <v>289</v>
      </c>
      <c r="B41" s="43" t="s">
        <v>327</v>
      </c>
      <c r="C41" s="46" t="str">
        <f>IF(C14&gt;=C15,"Requirement Met","Requirement Not Met")</f>
        <v>Requirement Met</v>
      </c>
      <c r="D41" s="144"/>
      <c r="E41" s="115" t="s">
        <v>67</v>
      </c>
      <c r="F41" s="117"/>
      <c r="G41" s="49"/>
    </row>
    <row r="42" spans="1:7" s="12" customFormat="1" ht="24.75" customHeight="1">
      <c r="A42" s="39" t="s">
        <v>329</v>
      </c>
      <c r="B42" s="42"/>
      <c r="C42" s="85"/>
      <c r="D42" s="144"/>
      <c r="E42" s="115" t="s">
        <v>68</v>
      </c>
      <c r="F42" s="117"/>
      <c r="G42" s="53"/>
    </row>
    <row r="43" spans="1:5" ht="24.75" customHeight="1">
      <c r="A43" s="4" t="s">
        <v>8</v>
      </c>
      <c r="B43" s="43" t="s">
        <v>328</v>
      </c>
      <c r="C43" s="138" t="str">
        <f>IF(OR(C32&lt;=1000,C32=" "),"Doesn't meet minimum of $1,000 in requested assistance.",IF(C32&gt;C31,"Amount is greater than amount for which eligible.",IF(C32=" ","Need an entry in C14 Requested HOMEbuyer Assistance.",IF(OR(D31="1",D32="1")," ",IF(C32&gt;14999.99,"10 years","5 years")))))</f>
        <v>Doesn't meet minimum of $1,000 in requested assistance.</v>
      </c>
      <c r="D43" s="36"/>
      <c r="E43" s="115" t="s">
        <v>69</v>
      </c>
    </row>
    <row r="44" spans="1:5" ht="32.25" customHeight="1">
      <c r="A44" s="3" t="s">
        <v>425</v>
      </c>
      <c r="B44" s="2"/>
      <c r="E44" s="115" t="s">
        <v>70</v>
      </c>
    </row>
    <row r="45" spans="1:5" ht="27" customHeight="1">
      <c r="A45" s="13"/>
      <c r="B45" s="2"/>
      <c r="C45" s="20"/>
      <c r="E45" s="115" t="s">
        <v>71</v>
      </c>
    </row>
    <row r="46" spans="1:5" ht="15">
      <c r="A46" s="1" t="s">
        <v>407</v>
      </c>
      <c r="B46" s="2"/>
      <c r="C46" s="18" t="s">
        <v>10</v>
      </c>
      <c r="E46" s="115" t="s">
        <v>72</v>
      </c>
    </row>
    <row r="47" spans="1:5" ht="21" customHeight="1">
      <c r="A47" s="2"/>
      <c r="B47" s="2"/>
      <c r="E47" s="115" t="s">
        <v>73</v>
      </c>
    </row>
    <row r="48" ht="15">
      <c r="E48" s="115" t="s">
        <v>74</v>
      </c>
    </row>
    <row r="49" ht="21" customHeight="1">
      <c r="E49" s="115" t="s">
        <v>75</v>
      </c>
    </row>
    <row r="50" ht="15">
      <c r="E50" s="115" t="s">
        <v>76</v>
      </c>
    </row>
    <row r="51" ht="15" hidden="1">
      <c r="E51" s="115" t="s">
        <v>77</v>
      </c>
    </row>
    <row r="52" ht="15" hidden="1">
      <c r="E52" s="115" t="s">
        <v>78</v>
      </c>
    </row>
    <row r="53" ht="15" hidden="1">
      <c r="E53" s="115" t="s">
        <v>79</v>
      </c>
    </row>
    <row r="54" ht="15" hidden="1">
      <c r="E54" s="115" t="s">
        <v>80</v>
      </c>
    </row>
    <row r="55" ht="15" hidden="1">
      <c r="E55" s="115" t="s">
        <v>81</v>
      </c>
    </row>
    <row r="56" ht="15" hidden="1">
      <c r="E56" s="115" t="s">
        <v>82</v>
      </c>
    </row>
    <row r="57" ht="15" hidden="1">
      <c r="E57" s="115" t="s">
        <v>83</v>
      </c>
    </row>
    <row r="58" ht="15" hidden="1">
      <c r="E58" s="115" t="s">
        <v>84</v>
      </c>
    </row>
    <row r="59" ht="15" hidden="1">
      <c r="E59" s="115" t="s">
        <v>85</v>
      </c>
    </row>
    <row r="60" ht="15" hidden="1">
      <c r="E60" s="115" t="s">
        <v>86</v>
      </c>
    </row>
    <row r="61" ht="15" hidden="1">
      <c r="E61" s="115" t="s">
        <v>87</v>
      </c>
    </row>
    <row r="62" ht="15" hidden="1">
      <c r="E62" s="115" t="s">
        <v>88</v>
      </c>
    </row>
    <row r="63" ht="15" hidden="1">
      <c r="E63" s="115" t="s">
        <v>89</v>
      </c>
    </row>
    <row r="64" ht="15" hidden="1">
      <c r="E64" s="115" t="s">
        <v>90</v>
      </c>
    </row>
    <row r="65" ht="15" hidden="1">
      <c r="E65" s="115" t="s">
        <v>91</v>
      </c>
    </row>
    <row r="66" ht="15" hidden="1">
      <c r="E66" s="115" t="s">
        <v>92</v>
      </c>
    </row>
    <row r="67" ht="15" hidden="1">
      <c r="E67" s="115" t="s">
        <v>93</v>
      </c>
    </row>
    <row r="68" ht="15" hidden="1">
      <c r="E68" s="115" t="s">
        <v>94</v>
      </c>
    </row>
    <row r="69" ht="15" hidden="1">
      <c r="E69" s="115" t="s">
        <v>95</v>
      </c>
    </row>
    <row r="70" ht="15" hidden="1">
      <c r="E70" s="115" t="s">
        <v>96</v>
      </c>
    </row>
    <row r="71" ht="15" hidden="1">
      <c r="E71" s="115" t="s">
        <v>97</v>
      </c>
    </row>
    <row r="72" ht="15" hidden="1">
      <c r="E72" s="115" t="s">
        <v>98</v>
      </c>
    </row>
    <row r="73" ht="15" hidden="1">
      <c r="E73" s="115" t="s">
        <v>99</v>
      </c>
    </row>
    <row r="74" ht="15" hidden="1">
      <c r="E74" s="115" t="s">
        <v>101</v>
      </c>
    </row>
    <row r="75" ht="15" hidden="1">
      <c r="E75" s="115" t="s">
        <v>100</v>
      </c>
    </row>
    <row r="76" ht="15" hidden="1">
      <c r="E76" s="115" t="s">
        <v>102</v>
      </c>
    </row>
    <row r="77" ht="15" hidden="1">
      <c r="E77" s="115" t="s">
        <v>103</v>
      </c>
    </row>
    <row r="78" ht="15" hidden="1">
      <c r="E78" s="115" t="s">
        <v>104</v>
      </c>
    </row>
    <row r="79" ht="15" hidden="1">
      <c r="E79" s="115" t="s">
        <v>105</v>
      </c>
    </row>
    <row r="80" ht="15" hidden="1">
      <c r="E80" s="115" t="s">
        <v>106</v>
      </c>
    </row>
    <row r="81" ht="15" hidden="1">
      <c r="E81" s="115" t="s">
        <v>107</v>
      </c>
    </row>
    <row r="82" ht="15" hidden="1">
      <c r="E82" s="115" t="s">
        <v>108</v>
      </c>
    </row>
    <row r="83" ht="15" hidden="1">
      <c r="E83" s="115" t="s">
        <v>109</v>
      </c>
    </row>
    <row r="84" ht="15" hidden="1">
      <c r="E84" s="115" t="s">
        <v>110</v>
      </c>
    </row>
    <row r="85" ht="15" hidden="1">
      <c r="E85" s="115" t="s">
        <v>111</v>
      </c>
    </row>
    <row r="86" ht="15" hidden="1">
      <c r="E86" s="115" t="s">
        <v>112</v>
      </c>
    </row>
    <row r="87" ht="15" hidden="1">
      <c r="E87" s="115" t="s">
        <v>113</v>
      </c>
    </row>
    <row r="88" ht="15" hidden="1">
      <c r="E88" s="115" t="s">
        <v>114</v>
      </c>
    </row>
    <row r="89" ht="15" hidden="1">
      <c r="E89" s="115" t="s">
        <v>115</v>
      </c>
    </row>
    <row r="90" ht="15" hidden="1">
      <c r="E90" s="115" t="s">
        <v>116</v>
      </c>
    </row>
    <row r="91" ht="15" hidden="1">
      <c r="E91" s="115" t="s">
        <v>117</v>
      </c>
    </row>
    <row r="92" ht="15" hidden="1">
      <c r="E92" s="115" t="s">
        <v>118</v>
      </c>
    </row>
    <row r="93" ht="15" hidden="1">
      <c r="E93" s="115" t="s">
        <v>119</v>
      </c>
    </row>
    <row r="94" ht="15" hidden="1">
      <c r="E94" s="115" t="s">
        <v>120</v>
      </c>
    </row>
    <row r="95" ht="15" hidden="1">
      <c r="E95" s="115" t="s">
        <v>121</v>
      </c>
    </row>
    <row r="96" ht="15" hidden="1">
      <c r="E96" s="115" t="s">
        <v>122</v>
      </c>
    </row>
    <row r="97" ht="15" hidden="1">
      <c r="E97" s="115" t="s">
        <v>123</v>
      </c>
    </row>
    <row r="98" ht="15" hidden="1">
      <c r="E98" s="115" t="s">
        <v>124</v>
      </c>
    </row>
    <row r="99" ht="15" hidden="1">
      <c r="E99" s="115" t="s">
        <v>125</v>
      </c>
    </row>
    <row r="100" ht="15" hidden="1">
      <c r="E100" s="115" t="s">
        <v>126</v>
      </c>
    </row>
    <row r="101" ht="15" hidden="1">
      <c r="E101" s="115" t="s">
        <v>127</v>
      </c>
    </row>
    <row r="102" ht="15" hidden="1">
      <c r="E102" s="115" t="s">
        <v>128</v>
      </c>
    </row>
    <row r="103" ht="15" hidden="1">
      <c r="E103" s="115" t="s">
        <v>129</v>
      </c>
    </row>
    <row r="104" ht="15" hidden="1">
      <c r="E104" s="115" t="s">
        <v>130</v>
      </c>
    </row>
    <row r="105" ht="15" hidden="1">
      <c r="E105" s="115" t="s">
        <v>131</v>
      </c>
    </row>
    <row r="106" ht="15" hidden="1">
      <c r="E106" s="115" t="s">
        <v>132</v>
      </c>
    </row>
    <row r="107" ht="15" hidden="1">
      <c r="E107" s="115" t="s">
        <v>133</v>
      </c>
    </row>
    <row r="108" ht="15" hidden="1">
      <c r="E108" s="115" t="s">
        <v>134</v>
      </c>
    </row>
    <row r="109" ht="15" hidden="1">
      <c r="E109" s="115" t="s">
        <v>135</v>
      </c>
    </row>
    <row r="110" ht="15" hidden="1">
      <c r="E110" s="115" t="s">
        <v>136</v>
      </c>
    </row>
    <row r="111" ht="15" hidden="1">
      <c r="E111" s="115" t="s">
        <v>137</v>
      </c>
    </row>
    <row r="112" ht="15" hidden="1">
      <c r="E112" s="115" t="s">
        <v>138</v>
      </c>
    </row>
    <row r="113" ht="15" hidden="1">
      <c r="E113" s="115" t="s">
        <v>139</v>
      </c>
    </row>
    <row r="114" ht="15" hidden="1">
      <c r="E114" s="115" t="s">
        <v>140</v>
      </c>
    </row>
    <row r="115" ht="15" hidden="1">
      <c r="E115" s="115" t="s">
        <v>141</v>
      </c>
    </row>
    <row r="116" ht="15" hidden="1">
      <c r="E116" s="115" t="s">
        <v>142</v>
      </c>
    </row>
    <row r="117" ht="15" hidden="1">
      <c r="E117" s="115" t="s">
        <v>143</v>
      </c>
    </row>
    <row r="118" ht="15" hidden="1">
      <c r="E118" s="115" t="s">
        <v>144</v>
      </c>
    </row>
    <row r="119" ht="15" hidden="1">
      <c r="E119" s="115" t="s">
        <v>145</v>
      </c>
    </row>
    <row r="120" ht="15" hidden="1">
      <c r="E120" s="115" t="s">
        <v>146</v>
      </c>
    </row>
    <row r="121" ht="15" hidden="1">
      <c r="E121" s="115" t="s">
        <v>147</v>
      </c>
    </row>
    <row r="122" ht="15" hidden="1">
      <c r="E122" s="115" t="s">
        <v>148</v>
      </c>
    </row>
    <row r="123" ht="15" hidden="1">
      <c r="E123" s="115" t="s">
        <v>149</v>
      </c>
    </row>
    <row r="124" ht="15" hidden="1">
      <c r="E124" s="115" t="s">
        <v>150</v>
      </c>
    </row>
    <row r="125" ht="15" hidden="1">
      <c r="E125" s="115" t="s">
        <v>151</v>
      </c>
    </row>
    <row r="126" ht="15" hidden="1">
      <c r="E126" s="115" t="s">
        <v>152</v>
      </c>
    </row>
    <row r="127" ht="15" hidden="1">
      <c r="E127" s="115" t="s">
        <v>153</v>
      </c>
    </row>
    <row r="128" ht="15" hidden="1">
      <c r="E128" s="115" t="s">
        <v>154</v>
      </c>
    </row>
    <row r="129" ht="15" hidden="1">
      <c r="E129" s="115" t="s">
        <v>155</v>
      </c>
    </row>
    <row r="130" ht="15" hidden="1">
      <c r="E130" s="115" t="s">
        <v>156</v>
      </c>
    </row>
    <row r="131" ht="15" hidden="1">
      <c r="E131" s="115" t="s">
        <v>157</v>
      </c>
    </row>
    <row r="132" ht="15" hidden="1">
      <c r="E132" s="115" t="s">
        <v>158</v>
      </c>
    </row>
    <row r="133" ht="15" hidden="1">
      <c r="E133" s="115" t="s">
        <v>159</v>
      </c>
    </row>
    <row r="134" ht="15" hidden="1">
      <c r="E134" s="115" t="s">
        <v>160</v>
      </c>
    </row>
    <row r="135" ht="15" hidden="1">
      <c r="E135" s="115" t="s">
        <v>161</v>
      </c>
    </row>
    <row r="136" ht="15" hidden="1">
      <c r="E136" s="115" t="s">
        <v>162</v>
      </c>
    </row>
    <row r="137" ht="15" hidden="1">
      <c r="E137" s="115" t="s">
        <v>163</v>
      </c>
    </row>
    <row r="138" ht="15" hidden="1">
      <c r="E138" s="115" t="s">
        <v>164</v>
      </c>
    </row>
    <row r="139" ht="15" hidden="1">
      <c r="E139" s="115" t="s">
        <v>165</v>
      </c>
    </row>
    <row r="140" ht="15" hidden="1">
      <c r="E140" s="115" t="s">
        <v>166</v>
      </c>
    </row>
    <row r="141" ht="15" hidden="1">
      <c r="E141" s="115" t="s">
        <v>167</v>
      </c>
    </row>
    <row r="142" ht="15" hidden="1">
      <c r="E142" s="115" t="s">
        <v>168</v>
      </c>
    </row>
    <row r="143" ht="15" hidden="1">
      <c r="E143" s="115" t="s">
        <v>172</v>
      </c>
    </row>
    <row r="144" ht="15" hidden="1">
      <c r="E144" s="115" t="s">
        <v>169</v>
      </c>
    </row>
    <row r="145" ht="15" hidden="1">
      <c r="E145" s="115" t="s">
        <v>170</v>
      </c>
    </row>
    <row r="146" ht="15" hidden="1">
      <c r="E146" s="115" t="s">
        <v>171</v>
      </c>
    </row>
    <row r="147" ht="15" hidden="1">
      <c r="E147" s="115" t="s">
        <v>173</v>
      </c>
    </row>
    <row r="148" ht="15" hidden="1">
      <c r="E148" s="115" t="s">
        <v>174</v>
      </c>
    </row>
    <row r="149" ht="15" hidden="1">
      <c r="E149" s="115" t="s">
        <v>175</v>
      </c>
    </row>
    <row r="150" ht="15" hidden="1">
      <c r="E150" s="115" t="s">
        <v>176</v>
      </c>
    </row>
    <row r="151" ht="15" hidden="1">
      <c r="E151" s="115" t="s">
        <v>177</v>
      </c>
    </row>
    <row r="152" ht="15" hidden="1">
      <c r="E152" s="115" t="s">
        <v>178</v>
      </c>
    </row>
    <row r="153" ht="15" hidden="1">
      <c r="E153" s="115" t="s">
        <v>179</v>
      </c>
    </row>
    <row r="154" ht="15" hidden="1">
      <c r="E154" s="115" t="s">
        <v>180</v>
      </c>
    </row>
    <row r="155" ht="15" hidden="1">
      <c r="E155" s="115" t="s">
        <v>181</v>
      </c>
    </row>
    <row r="156" ht="15" hidden="1">
      <c r="E156" s="115" t="s">
        <v>182</v>
      </c>
    </row>
    <row r="157" ht="15" hidden="1">
      <c r="E157" s="115" t="s">
        <v>183</v>
      </c>
    </row>
    <row r="158" ht="15" hidden="1">
      <c r="E158" s="115" t="s">
        <v>187</v>
      </c>
    </row>
    <row r="159" ht="15" hidden="1">
      <c r="E159" s="115" t="s">
        <v>188</v>
      </c>
    </row>
    <row r="160" ht="15" hidden="1">
      <c r="E160" s="115" t="s">
        <v>189</v>
      </c>
    </row>
    <row r="161" ht="15" hidden="1">
      <c r="E161" s="115" t="s">
        <v>190</v>
      </c>
    </row>
    <row r="162" ht="15" hidden="1">
      <c r="E162" s="115" t="s">
        <v>191</v>
      </c>
    </row>
    <row r="163" ht="15" hidden="1">
      <c r="E163" s="115" t="s">
        <v>192</v>
      </c>
    </row>
    <row r="164" ht="15" hidden="1">
      <c r="E164" s="115" t="s">
        <v>184</v>
      </c>
    </row>
    <row r="165" ht="15" hidden="1">
      <c r="E165" s="115" t="s">
        <v>185</v>
      </c>
    </row>
    <row r="166" ht="15" hidden="1">
      <c r="E166" s="115" t="s">
        <v>186</v>
      </c>
    </row>
    <row r="167" ht="15" hidden="1">
      <c r="E167" s="115" t="s">
        <v>193</v>
      </c>
    </row>
    <row r="168" ht="15" hidden="1">
      <c r="E168" s="115" t="s">
        <v>194</v>
      </c>
    </row>
    <row r="169" ht="15" hidden="1">
      <c r="E169" s="115" t="s">
        <v>195</v>
      </c>
    </row>
    <row r="170" ht="15" hidden="1">
      <c r="E170" s="115" t="s">
        <v>196</v>
      </c>
    </row>
    <row r="171" ht="15" hidden="1">
      <c r="E171" s="115" t="s">
        <v>197</v>
      </c>
    </row>
    <row r="172" ht="15" hidden="1">
      <c r="E172" s="115" t="s">
        <v>198</v>
      </c>
    </row>
    <row r="173" ht="15" hidden="1">
      <c r="E173" s="115" t="s">
        <v>199</v>
      </c>
    </row>
    <row r="174" ht="15" hidden="1">
      <c r="E174" s="115" t="s">
        <v>200</v>
      </c>
    </row>
    <row r="175" ht="15" hidden="1">
      <c r="E175" s="115" t="s">
        <v>201</v>
      </c>
    </row>
    <row r="176" ht="15" hidden="1">
      <c r="E176" s="115" t="s">
        <v>202</v>
      </c>
    </row>
    <row r="177" ht="15" hidden="1">
      <c r="E177" s="115" t="s">
        <v>203</v>
      </c>
    </row>
    <row r="178" ht="15" hidden="1">
      <c r="E178" s="115" t="s">
        <v>204</v>
      </c>
    </row>
    <row r="179" ht="15" hidden="1">
      <c r="E179" s="115" t="s">
        <v>205</v>
      </c>
    </row>
    <row r="180" ht="15" hidden="1">
      <c r="E180" s="115" t="s">
        <v>206</v>
      </c>
    </row>
    <row r="181" ht="15" hidden="1">
      <c r="E181" s="115" t="s">
        <v>207</v>
      </c>
    </row>
    <row r="182" ht="15" hidden="1">
      <c r="E182" s="115" t="s">
        <v>208</v>
      </c>
    </row>
    <row r="183" ht="15" hidden="1">
      <c r="E183" s="115" t="s">
        <v>209</v>
      </c>
    </row>
    <row r="184" ht="15" hidden="1">
      <c r="E184" s="115" t="s">
        <v>210</v>
      </c>
    </row>
    <row r="185" ht="15" hidden="1">
      <c r="E185" s="115" t="s">
        <v>211</v>
      </c>
    </row>
    <row r="186" ht="15" hidden="1">
      <c r="E186" s="115" t="s">
        <v>212</v>
      </c>
    </row>
    <row r="187" ht="15" hidden="1">
      <c r="E187" s="115" t="s">
        <v>213</v>
      </c>
    </row>
    <row r="188" ht="15" hidden="1">
      <c r="E188" s="115" t="s">
        <v>214</v>
      </c>
    </row>
    <row r="189" ht="15" hidden="1">
      <c r="E189" s="115" t="s">
        <v>215</v>
      </c>
    </row>
    <row r="190" ht="15" hidden="1">
      <c r="E190" s="115" t="s">
        <v>216</v>
      </c>
    </row>
    <row r="191" ht="15" hidden="1">
      <c r="E191" s="115" t="s">
        <v>217</v>
      </c>
    </row>
    <row r="192" ht="15" hidden="1">
      <c r="E192" s="115" t="s">
        <v>218</v>
      </c>
    </row>
    <row r="193" ht="15" hidden="1">
      <c r="E193" s="115" t="s">
        <v>219</v>
      </c>
    </row>
    <row r="194" ht="15" hidden="1">
      <c r="E194" s="115" t="s">
        <v>220</v>
      </c>
    </row>
    <row r="195" ht="15" hidden="1">
      <c r="E195" s="115" t="s">
        <v>221</v>
      </c>
    </row>
    <row r="196" ht="15" hidden="1">
      <c r="E196" s="115" t="s">
        <v>222</v>
      </c>
    </row>
    <row r="197" ht="15" hidden="1">
      <c r="E197" s="115" t="s">
        <v>223</v>
      </c>
    </row>
    <row r="198" ht="15" hidden="1">
      <c r="E198" s="115" t="s">
        <v>224</v>
      </c>
    </row>
    <row r="199" ht="15" hidden="1">
      <c r="E199" s="115" t="s">
        <v>225</v>
      </c>
    </row>
    <row r="200" ht="15" hidden="1">
      <c r="E200" s="115" t="s">
        <v>226</v>
      </c>
    </row>
    <row r="201" ht="15" hidden="1">
      <c r="E201" s="115" t="s">
        <v>227</v>
      </c>
    </row>
    <row r="202" ht="15" hidden="1">
      <c r="E202" s="115" t="s">
        <v>228</v>
      </c>
    </row>
    <row r="203" ht="15" hidden="1">
      <c r="E203" s="115" t="s">
        <v>229</v>
      </c>
    </row>
    <row r="204" ht="15" hidden="1">
      <c r="E204" s="115" t="s">
        <v>230</v>
      </c>
    </row>
    <row r="205" ht="15" hidden="1">
      <c r="E205" s="115" t="s">
        <v>231</v>
      </c>
    </row>
    <row r="206" ht="15" hidden="1">
      <c r="E206" s="115" t="s">
        <v>232</v>
      </c>
    </row>
    <row r="207" ht="15" hidden="1">
      <c r="E207" s="115" t="s">
        <v>233</v>
      </c>
    </row>
    <row r="208" ht="15" hidden="1">
      <c r="E208" s="115" t="s">
        <v>234</v>
      </c>
    </row>
    <row r="209" ht="15" hidden="1">
      <c r="E209" s="115" t="s">
        <v>235</v>
      </c>
    </row>
    <row r="210" ht="15" hidden="1">
      <c r="E210" s="115" t="s">
        <v>236</v>
      </c>
    </row>
    <row r="211" ht="15" hidden="1">
      <c r="E211" s="115" t="s">
        <v>237</v>
      </c>
    </row>
    <row r="212" ht="15" hidden="1">
      <c r="E212" s="115" t="s">
        <v>238</v>
      </c>
    </row>
    <row r="213" ht="15" hidden="1">
      <c r="E213" s="115" t="s">
        <v>239</v>
      </c>
    </row>
    <row r="214" ht="15" hidden="1">
      <c r="E214" s="115" t="s">
        <v>240</v>
      </c>
    </row>
    <row r="215" ht="15" hidden="1">
      <c r="E215" s="115" t="s">
        <v>241</v>
      </c>
    </row>
    <row r="216" ht="15" hidden="1">
      <c r="E216" s="115" t="s">
        <v>242</v>
      </c>
    </row>
    <row r="217" ht="15" hidden="1">
      <c r="E217" s="115" t="s">
        <v>243</v>
      </c>
    </row>
    <row r="218" ht="15" hidden="1">
      <c r="E218" s="115" t="s">
        <v>244</v>
      </c>
    </row>
    <row r="219" ht="15" hidden="1">
      <c r="E219" s="115" t="s">
        <v>245</v>
      </c>
    </row>
    <row r="220" ht="15" hidden="1">
      <c r="E220" s="115" t="s">
        <v>246</v>
      </c>
    </row>
    <row r="221" ht="15" hidden="1">
      <c r="E221" s="115" t="s">
        <v>247</v>
      </c>
    </row>
    <row r="222" ht="15" hidden="1">
      <c r="E222" s="115" t="s">
        <v>248</v>
      </c>
    </row>
    <row r="223" ht="15" hidden="1">
      <c r="E223" s="115" t="s">
        <v>249</v>
      </c>
    </row>
    <row r="224" ht="15" hidden="1">
      <c r="E224" s="115" t="s">
        <v>250</v>
      </c>
    </row>
    <row r="225" ht="15" hidden="1">
      <c r="E225" s="115" t="s">
        <v>251</v>
      </c>
    </row>
    <row r="226" ht="15" hidden="1">
      <c r="E226" s="115" t="s">
        <v>252</v>
      </c>
    </row>
    <row r="227" ht="15" hidden="1">
      <c r="E227" s="115" t="s">
        <v>253</v>
      </c>
    </row>
    <row r="228" ht="15" hidden="1">
      <c r="E228" s="115" t="s">
        <v>254</v>
      </c>
    </row>
    <row r="229" ht="15" hidden="1">
      <c r="E229" s="115" t="s">
        <v>255</v>
      </c>
    </row>
    <row r="230" ht="15" hidden="1">
      <c r="E230" s="115" t="s">
        <v>256</v>
      </c>
    </row>
    <row r="231" ht="15" hidden="1">
      <c r="E231" s="115" t="s">
        <v>257</v>
      </c>
    </row>
    <row r="232" ht="15" hidden="1">
      <c r="E232" s="115" t="s">
        <v>258</v>
      </c>
    </row>
    <row r="233" ht="15" hidden="1">
      <c r="E233" s="115" t="s">
        <v>259</v>
      </c>
    </row>
    <row r="234" ht="15" hidden="1">
      <c r="E234" s="115" t="s">
        <v>260</v>
      </c>
    </row>
    <row r="235" ht="15" hidden="1">
      <c r="E235" s="115" t="s">
        <v>261</v>
      </c>
    </row>
    <row r="236" ht="15" hidden="1">
      <c r="E236" s="115" t="s">
        <v>262</v>
      </c>
    </row>
    <row r="237" ht="15" hidden="1">
      <c r="E237" s="115" t="s">
        <v>263</v>
      </c>
    </row>
    <row r="238" ht="15" hidden="1">
      <c r="E238" s="115" t="s">
        <v>264</v>
      </c>
    </row>
    <row r="239" ht="15" hidden="1">
      <c r="E239" s="115" t="s">
        <v>265</v>
      </c>
    </row>
    <row r="240" ht="15" hidden="1">
      <c r="E240" s="115" t="s">
        <v>266</v>
      </c>
    </row>
    <row r="241" ht="15" hidden="1">
      <c r="E241" s="115" t="s">
        <v>267</v>
      </c>
    </row>
    <row r="242" ht="15" hidden="1">
      <c r="E242" s="115" t="s">
        <v>268</v>
      </c>
    </row>
    <row r="243" ht="15" hidden="1">
      <c r="E243" s="115" t="s">
        <v>269</v>
      </c>
    </row>
    <row r="244" ht="15" hidden="1">
      <c r="E244" s="115" t="s">
        <v>270</v>
      </c>
    </row>
    <row r="245" ht="15" hidden="1">
      <c r="E245" s="115" t="s">
        <v>271</v>
      </c>
    </row>
    <row r="246" ht="15" hidden="1">
      <c r="E246" s="115" t="s">
        <v>272</v>
      </c>
    </row>
    <row r="247" ht="15" hidden="1">
      <c r="E247" s="115" t="s">
        <v>273</v>
      </c>
    </row>
    <row r="248" ht="15" hidden="1">
      <c r="E248" s="115" t="s">
        <v>274</v>
      </c>
    </row>
    <row r="249" ht="15" hidden="1">
      <c r="E249" s="115" t="s">
        <v>275</v>
      </c>
    </row>
    <row r="250" ht="15" hidden="1">
      <c r="E250" s="115" t="s">
        <v>276</v>
      </c>
    </row>
    <row r="251" ht="15" hidden="1">
      <c r="E251" s="115" t="s">
        <v>277</v>
      </c>
    </row>
    <row r="252" ht="15" hidden="1">
      <c r="E252" s="115" t="s">
        <v>278</v>
      </c>
    </row>
    <row r="253" ht="15" hidden="1">
      <c r="E253" s="115" t="s">
        <v>279</v>
      </c>
    </row>
    <row r="254" ht="15" hidden="1">
      <c r="E254" s="115" t="s">
        <v>280</v>
      </c>
    </row>
    <row r="255" ht="15" hidden="1">
      <c r="E255" s="115" t="s">
        <v>281</v>
      </c>
    </row>
    <row r="256" ht="15" hidden="1">
      <c r="E256" s="115" t="s">
        <v>282</v>
      </c>
    </row>
    <row r="257" ht="15" hidden="1">
      <c r="E257" s="115" t="s">
        <v>283</v>
      </c>
    </row>
    <row r="258" ht="15" hidden="1">
      <c r="E258" s="115" t="s">
        <v>284</v>
      </c>
    </row>
    <row r="259" ht="15" hidden="1"/>
    <row r="260" ht="15" hidden="1"/>
    <row r="261" ht="15" hidden="1"/>
    <row r="262" ht="15" hidden="1"/>
    <row r="263" ht="15" hidden="1"/>
    <row r="264" ht="15" hidden="1"/>
  </sheetData>
  <sheetProtection password="CA1B" sheet="1"/>
  <mergeCells count="1">
    <mergeCell ref="A2:C2"/>
  </mergeCells>
  <conditionalFormatting sqref="C43">
    <cfRule type="cellIs" priority="1" dxfId="1" operator="equal" stopIfTrue="1">
      <formula>"Doesn't meet minimum of $1,000 in requested assistance."</formula>
    </cfRule>
    <cfRule type="cellIs" priority="2" dxfId="1" operator="equal" stopIfTrue="1">
      <formula>"Need entry in B13 Requested HOMEbuyer Assistance."</formula>
    </cfRule>
    <cfRule type="cellIs" priority="3" dxfId="1" operator="equal" stopIfTrue="1">
      <formula>"Amount is greater than amount for which eligible."</formula>
    </cfRule>
  </conditionalFormatting>
  <conditionalFormatting sqref="C37">
    <cfRule type="cellIs" priority="4" dxfId="4" operator="equal" stopIfTrue="1">
      <formula>#DIV/0!</formula>
    </cfRule>
  </conditionalFormatting>
  <dataValidations count="31">
    <dataValidation allowBlank="1" showInputMessage="1" showErrorMessage="1" promptTitle="Household Income" prompt="Enter income for ALL household members, including those not listed on the 1003" sqref="C13 C15"/>
    <dataValidation allowBlank="1" showInputMessage="1" showErrorMessage="1" promptTitle="Mortgage Interest Rate" prompt="Enter estimated mortgage interest rate" sqref="C19"/>
    <dataValidation allowBlank="1" showInputMessage="1" showErrorMessage="1" promptTitle="Estimated Monthly Property Taxes" prompt="Enter estimated monthly property taxes" sqref="C22"/>
    <dataValidation allowBlank="1" showInputMessage="1" showErrorMessage="1" promptTitle="Monthly Property Insurance" prompt="Enter estimated monthly property insurance" sqref="C21"/>
    <dataValidation allowBlank="1" showInputMessage="1" showErrorMessage="1" promptTitle="Mortgage Amount w/o HOMEbuyer" prompt="Enter estimated mortgage amount without HOMEbuyer Assistance" sqref="C26"/>
    <dataValidation allowBlank="1" showInputMessage="1" showErrorMessage="1" promptTitle="HOA dues" prompt="Enter estimated monthly HOA dues" sqref="C23"/>
    <dataValidation allowBlank="1" showInputMessage="1" showErrorMessage="1" promptTitle="Settlement Costs" prompt="Enter estimated buyer paid eligible settlement costs from GFE" sqref="C27"/>
    <dataValidation allowBlank="1" showInputMessage="1" showErrorMessage="1" promptTitle="Monthly Debt" prompt="Enter total monthly household debt for ALL household members" sqref="C28"/>
    <dataValidation allowBlank="1" showInputMessage="1" showErrorMessage="1" promptTitle="Property Tax Adjustments" prompt="Explain any approved adjustments affecting monthly household debt and back end ratio" sqref="C29"/>
    <dataValidation allowBlank="1" showInputMessage="1" showErrorMessage="1" promptTitle="Requested HOMEBuyer Assistance" prompt="Enter the Requested HOMEBuyer Assistance amount" sqref="C32"/>
    <dataValidation allowBlank="1" showInputMessage="1" showErrorMessage="1" promptTitle="Other Sources of Funds" prompt="Enter the amount of Other Sourcesof Funds used for Downpayment or Closing Costs" sqref="C33"/>
    <dataValidation type="list" showInputMessage="1" showErrorMessage="1" promptTitle="County of Residence" prompt="Select the county where the home will be located in the drop-down list." sqref="C7">
      <formula1>$E$2:$E$258</formula1>
    </dataValidation>
    <dataValidation allowBlank="1" showInputMessage="1" showErrorMessage="1" promptTitle="Monthly MIP" prompt="Enter the amount of the estimated monthly Mortgage Insurance Premium" sqref="C24"/>
    <dataValidation allowBlank="1" showInputMessage="1" showErrorMessage="1" promptTitle="Household Size" prompt="Enter total number of Household Members." sqref="C12"/>
    <dataValidation allowBlank="1" showInputMessage="1" showErrorMessage="1" prompt="Income Limits for County" sqref="C14"/>
    <dataValidation allowBlank="1" showInputMessage="1" showErrorMessage="1" prompt="Approximate gross household income (monthly)" sqref="C16"/>
    <dataValidation allowBlank="1" showInputMessage="1" showErrorMessage="1" prompt="Front end ratio calculation (25% of monthly income)" sqref="C17"/>
    <dataValidation allowBlank="1" showInputMessage="1" showErrorMessage="1" prompt="Loan Term (Years)" sqref="C20"/>
    <dataValidation allowBlank="1" showInputMessage="1" showErrorMessage="1" prompt="Minimum Mortgage Amount" sqref="C25"/>
    <dataValidation allowBlank="1" showInputMessage="1" showErrorMessage="1" prompt="Total Estimated PITI WITHOUT HOMEbuyer Assistance" sqref="C30"/>
    <dataValidation allowBlank="1" showInputMessage="1" showErrorMessage="1" prompt="Estimated HOMEbuyer Assistance (must be a minimum of $1,000)" sqref="C31"/>
    <dataValidation allowBlank="1" showInputMessage="1" showErrorMessage="1" prompt="Estimated Mortgage Amount INCLUDING HOMEbuyer Assistance" sqref="C34"/>
    <dataValidation allowBlank="1" showInputMessage="1" showErrorMessage="1" prompt="Estimated PITI WITH HOMEbuyer Assistance and Other Sources" sqref="C35"/>
    <dataValidation allowBlank="1" showInputMessage="1" showErrorMessage="1" prompt="Front End Ratio" sqref="C37"/>
    <dataValidation allowBlank="1" showInputMessage="1" showErrorMessage="1" prompt="Back End Ratio " sqref="C38"/>
    <dataValidation allowBlank="1" showInputMessage="1" showErrorMessage="1" prompt="Within Program Maximum Purchase Price" sqref="C39"/>
    <dataValidation allowBlank="1" showInputMessage="1" showErrorMessage="1" prompt="Meets Minimum $1000 HOMEbuyer Assistance?" sqref="C40"/>
    <dataValidation allowBlank="1" showInputMessage="1" showErrorMessage="1" prompt="Meets Income Limit Requirement?" sqref="C41"/>
    <dataValidation allowBlank="1" showInputMessage="1" showErrorMessage="1" prompt="Years I must live in my house to receive full forgiveness" sqref="C43"/>
    <dataValidation type="list" allowBlank="1" showInputMessage="1" showErrorMessage="1" promptTitle="Rule Year" prompt="Select the applicable rule year for this project in the drop-down list." sqref="C4">
      <formula1>"2013,2015"</formula1>
    </dataValidation>
    <dataValidation type="list" allowBlank="1" showInputMessage="1" showErrorMessage="1" prompt="Newly Constructed Housing" sqref="C5">
      <formula1>"Yes, No"</formula1>
    </dataValidation>
  </dataValidations>
  <hyperlinks>
    <hyperlink ref="A1" location="'Option 1- $20K Max'!D1" display="Texas HOME Program Loan Calculator - Skip to navigation menu"/>
    <hyperlink ref="D3" location="'Option 1- $20K Max'!C14" display="Income Limits for County"/>
    <hyperlink ref="D6" location="'Option 1- $20K Max'!C20" display="Loan Term (Years)"/>
    <hyperlink ref="D7" location="'Option 1- $20K Max'!C25" display="Minimum Mortgage Amount"/>
    <hyperlink ref="D10" location="'Option 1- $20K Max'!C30" display="Total Estimated PITI WITHOUT HOMEbuyer Assistance"/>
    <hyperlink ref="D11" location="'Option 1- $20K Max'!C31" display="Estimated HOMEbuyer Assistance (must be a minimum of $1,000)"/>
    <hyperlink ref="D12" location="'Option 1- $20K Max'!C34" display="Estimated Mortgage Amount INCLUDING HOMEbuyer Assistance"/>
    <hyperlink ref="D13" location="'2010 &amp; 2012 Option 1- $20K Max'!C31" display="Estimated PITI WITH HOMEbuyer Assistance and Other Sources"/>
    <hyperlink ref="D15" location="'Option 1- $20K Max'!C37" display="Front End Ratio"/>
    <hyperlink ref="D16" location="'Option 1- $20K Max'!C38" display="Back End Ratio "/>
    <hyperlink ref="D17" location="'Option 1- $20K Max'!C39" display="Within Program Maximum Purchase Price"/>
    <hyperlink ref="D18" location="'Option 1- $20K Max'!C40" display="Meets Minimum $1000 HOMEbuyer Assistance?"/>
    <hyperlink ref="D19" location="'Option 1- $20K Max'!C41" display="Meets Income Limit Requirement?"/>
    <hyperlink ref="D20" location="'Option 1- $20K Max'!C43" display="Years I must live in my house to receive full forgiveness"/>
    <hyperlink ref="D4" location="'Option 1- $20K Max'!C16" display="Approximate gross household income (monthly)"/>
    <hyperlink ref="D5" location="'Option 1- $20K Max'!C17" display="Front End Ratio calculation "/>
    <hyperlink ref="D2" location="'Option 1- $20K Max'!C10" display="Maximum Purchase Price"/>
    <hyperlink ref="D14" location="'Option 1- $20K Max'!C35" display="Estimated PITI WITH HOMEbuyer Assistance and Other Sources"/>
  </hyperlinks>
  <printOptions horizontalCentered="1" verticalCentered="1"/>
  <pageMargins left="0.25" right="0.25" top="0.25" bottom="0.25" header="0.3" footer="0"/>
  <pageSetup fitToHeight="1" fitToWidth="1" horizontalDpi="600" verticalDpi="600" orientation="portrait" scale="62" r:id="rId2"/>
  <ignoredErrors>
    <ignoredError sqref="C38 C37" evalError="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L259"/>
  <sheetViews>
    <sheetView showGridLines="0" showRowColHeaders="0" workbookViewId="0" topLeftCell="A1">
      <selection activeCell="C4" sqref="C4"/>
    </sheetView>
  </sheetViews>
  <sheetFormatPr defaultColWidth="0" defaultRowHeight="0" customHeight="1" zeroHeight="1"/>
  <cols>
    <col min="1" max="1" width="58.421875" style="1" customWidth="1"/>
    <col min="2" max="2" width="6.140625" style="1" customWidth="1"/>
    <col min="3" max="3" width="52.7109375" style="18" customWidth="1"/>
    <col min="4" max="4" width="0.9921875" style="33" customWidth="1"/>
    <col min="5" max="5" width="9.140625" style="122" hidden="1" customWidth="1"/>
    <col min="6" max="6" width="2.7109375" style="122" hidden="1" customWidth="1"/>
    <col min="7" max="7" width="4.140625" style="122" hidden="1" customWidth="1"/>
    <col min="8" max="8" width="5.140625" style="122" hidden="1" customWidth="1"/>
    <col min="9" max="10" width="9.140625" style="122" hidden="1" customWidth="1"/>
    <col min="11" max="12" width="9.140625" style="47" hidden="1" customWidth="1"/>
    <col min="13" max="16384" width="0" style="1" hidden="1" customWidth="1"/>
  </cols>
  <sheetData>
    <row r="1" spans="1:9" ht="46.5" customHeight="1">
      <c r="A1" s="32" t="s">
        <v>303</v>
      </c>
      <c r="D1" s="132" t="s">
        <v>308</v>
      </c>
      <c r="I1" s="131"/>
    </row>
    <row r="2" spans="1:9" ht="62.25" customHeight="1">
      <c r="A2" s="168" t="s">
        <v>427</v>
      </c>
      <c r="B2" s="167"/>
      <c r="C2" s="167"/>
      <c r="D2" s="133" t="s">
        <v>304</v>
      </c>
      <c r="I2" s="131"/>
    </row>
    <row r="3" spans="1:9" ht="24.75" customHeight="1">
      <c r="A3" s="39" t="s">
        <v>330</v>
      </c>
      <c r="B3" s="40"/>
      <c r="C3" s="41"/>
      <c r="D3" s="133" t="s">
        <v>3</v>
      </c>
      <c r="F3" s="124"/>
      <c r="I3" s="131"/>
    </row>
    <row r="4" spans="1:9" ht="24.75" customHeight="1">
      <c r="A4" s="6" t="s">
        <v>391</v>
      </c>
      <c r="B4" s="43" t="s">
        <v>4</v>
      </c>
      <c r="C4" s="97"/>
      <c r="D4" s="133" t="s">
        <v>25</v>
      </c>
      <c r="F4" s="124" t="s">
        <v>31</v>
      </c>
      <c r="I4" s="131"/>
    </row>
    <row r="5" spans="1:9" ht="24.75" customHeight="1">
      <c r="A5" s="15" t="s">
        <v>394</v>
      </c>
      <c r="B5" s="43" t="s">
        <v>400</v>
      </c>
      <c r="C5" s="98"/>
      <c r="D5" s="133" t="s">
        <v>339</v>
      </c>
      <c r="F5" s="124" t="s">
        <v>33</v>
      </c>
      <c r="I5" s="131"/>
    </row>
    <row r="6" spans="1:9" ht="24.75" customHeight="1">
      <c r="A6" s="39" t="s">
        <v>309</v>
      </c>
      <c r="B6" s="40"/>
      <c r="C6" s="99"/>
      <c r="D6" s="133" t="s">
        <v>12</v>
      </c>
      <c r="F6" s="124" t="s">
        <v>31</v>
      </c>
      <c r="I6" s="131"/>
    </row>
    <row r="7" spans="1:9" ht="24.75" customHeight="1">
      <c r="A7" s="6" t="s">
        <v>392</v>
      </c>
      <c r="B7" s="43" t="s">
        <v>5</v>
      </c>
      <c r="C7" s="100"/>
      <c r="D7" s="133" t="s">
        <v>20</v>
      </c>
      <c r="F7" s="124" t="s">
        <v>32</v>
      </c>
      <c r="I7" s="131"/>
    </row>
    <row r="8" spans="1:9" ht="24.75" customHeight="1" hidden="1">
      <c r="A8" s="3" t="s">
        <v>395</v>
      </c>
      <c r="C8" s="101" t="e">
        <f>VLOOKUP(C7,'Max Purchase Price '!A2:C254,3)</f>
        <v>#N/A</v>
      </c>
      <c r="D8" s="133" t="s">
        <v>23</v>
      </c>
      <c r="F8" s="124" t="s">
        <v>33</v>
      </c>
      <c r="I8" s="131"/>
    </row>
    <row r="9" spans="1:9" ht="24.75" customHeight="1" hidden="1">
      <c r="A9" s="3" t="s">
        <v>396</v>
      </c>
      <c r="C9" s="101" t="e">
        <f>VLOOKUP(C7,'Max Purchase Price '!A2:C254,2)</f>
        <v>#N/A</v>
      </c>
      <c r="D9" s="133" t="s">
        <v>29</v>
      </c>
      <c r="F9" s="124" t="s">
        <v>34</v>
      </c>
      <c r="I9" s="131"/>
    </row>
    <row r="10" spans="1:9" ht="24.75" customHeight="1">
      <c r="A10" s="6" t="s">
        <v>399</v>
      </c>
      <c r="B10" s="43" t="s">
        <v>402</v>
      </c>
      <c r="C10" s="103">
        <f>IF(C7&gt;0,IF(C5="Yes",C8,C9),"")</f>
      </c>
      <c r="D10" s="133" t="s">
        <v>340</v>
      </c>
      <c r="F10" s="124" t="s">
        <v>35</v>
      </c>
      <c r="I10" s="131"/>
    </row>
    <row r="11" spans="1:9" ht="24.75" customHeight="1">
      <c r="A11" s="39" t="s">
        <v>297</v>
      </c>
      <c r="B11" s="40"/>
      <c r="C11" s="99"/>
      <c r="D11" s="133" t="s">
        <v>26</v>
      </c>
      <c r="F11" s="124" t="s">
        <v>36</v>
      </c>
      <c r="H11" s="125"/>
      <c r="I11" s="131"/>
    </row>
    <row r="12" spans="1:9" ht="24.75" customHeight="1">
      <c r="A12" s="27" t="s">
        <v>393</v>
      </c>
      <c r="B12" s="43" t="s">
        <v>6</v>
      </c>
      <c r="C12" s="98"/>
      <c r="D12" s="133" t="s">
        <v>286</v>
      </c>
      <c r="F12" s="124" t="s">
        <v>37</v>
      </c>
      <c r="I12" s="131"/>
    </row>
    <row r="13" spans="1:9" ht="24.75" customHeight="1" hidden="1">
      <c r="A13" s="27" t="s">
        <v>401</v>
      </c>
      <c r="B13" s="43" t="s">
        <v>7</v>
      </c>
      <c r="C13" s="102">
        <f>(C12+1)</f>
        <v>1</v>
      </c>
      <c r="D13" s="133" t="s">
        <v>306</v>
      </c>
      <c r="F13" s="124" t="s">
        <v>38</v>
      </c>
      <c r="I13" s="131"/>
    </row>
    <row r="14" spans="1:9" ht="24.75" customHeight="1">
      <c r="A14" s="27" t="s">
        <v>426</v>
      </c>
      <c r="B14" s="43" t="s">
        <v>7</v>
      </c>
      <c r="C14" s="171"/>
      <c r="D14" s="133" t="s">
        <v>307</v>
      </c>
      <c r="F14" s="124" t="s">
        <v>39</v>
      </c>
      <c r="I14" s="131"/>
    </row>
    <row r="15" spans="1:9" ht="24.75" customHeight="1">
      <c r="A15" s="4" t="s">
        <v>0</v>
      </c>
      <c r="B15" s="43" t="s">
        <v>287</v>
      </c>
      <c r="C15" s="100">
        <v>0</v>
      </c>
      <c r="D15" s="133" t="s">
        <v>8</v>
      </c>
      <c r="F15" s="124" t="s">
        <v>40</v>
      </c>
      <c r="I15" s="131"/>
    </row>
    <row r="16" spans="1:9" ht="24.75" customHeight="1">
      <c r="A16" s="4" t="s">
        <v>3</v>
      </c>
      <c r="B16" s="43" t="s">
        <v>290</v>
      </c>
      <c r="C16" s="104">
        <f>C15/12</f>
        <v>0</v>
      </c>
      <c r="F16" s="124" t="s">
        <v>41</v>
      </c>
      <c r="I16" s="131"/>
    </row>
    <row r="17" spans="1:7" ht="45" customHeight="1">
      <c r="A17" s="4" t="s">
        <v>406</v>
      </c>
      <c r="B17" s="43" t="s">
        <v>291</v>
      </c>
      <c r="C17" s="105">
        <v>0</v>
      </c>
      <c r="F17" s="124" t="s">
        <v>42</v>
      </c>
      <c r="G17" s="123"/>
    </row>
    <row r="18" spans="1:7" ht="24.75" customHeight="1">
      <c r="A18" s="39" t="s">
        <v>310</v>
      </c>
      <c r="B18" s="42"/>
      <c r="C18" s="99"/>
      <c r="F18" s="124" t="s">
        <v>43</v>
      </c>
      <c r="G18" s="123"/>
    </row>
    <row r="19" spans="1:7" ht="24.75" customHeight="1">
      <c r="A19" s="5" t="s">
        <v>1</v>
      </c>
      <c r="B19" s="43" t="s">
        <v>9</v>
      </c>
      <c r="C19" s="106">
        <v>0</v>
      </c>
      <c r="F19" s="124" t="s">
        <v>44</v>
      </c>
      <c r="G19" s="126"/>
    </row>
    <row r="20" spans="1:6" ht="24.75" customHeight="1">
      <c r="A20" s="6" t="s">
        <v>25</v>
      </c>
      <c r="B20" s="43" t="s">
        <v>292</v>
      </c>
      <c r="C20" s="107">
        <v>30</v>
      </c>
      <c r="F20" s="124" t="s">
        <v>45</v>
      </c>
    </row>
    <row r="21" spans="1:7" ht="24.75" customHeight="1">
      <c r="A21" s="5" t="s">
        <v>14</v>
      </c>
      <c r="B21" s="43" t="s">
        <v>293</v>
      </c>
      <c r="C21" s="100">
        <v>0</v>
      </c>
      <c r="F21" s="124" t="s">
        <v>46</v>
      </c>
      <c r="G21" s="49"/>
    </row>
    <row r="22" spans="1:12" s="7" customFormat="1" ht="24.75" customHeight="1">
      <c r="A22" s="5" t="s">
        <v>13</v>
      </c>
      <c r="B22" s="43" t="s">
        <v>294</v>
      </c>
      <c r="C22" s="100">
        <v>0</v>
      </c>
      <c r="D22" s="36"/>
      <c r="E22" s="49"/>
      <c r="F22" s="124" t="s">
        <v>47</v>
      </c>
      <c r="G22" s="49"/>
      <c r="H22" s="49"/>
      <c r="I22" s="49"/>
      <c r="J22" s="49"/>
      <c r="K22" s="49"/>
      <c r="L22" s="49"/>
    </row>
    <row r="23" spans="1:7" ht="24.75" customHeight="1">
      <c r="A23" s="8" t="s">
        <v>335</v>
      </c>
      <c r="B23" s="43" t="s">
        <v>295</v>
      </c>
      <c r="C23" s="100">
        <v>0</v>
      </c>
      <c r="F23" s="124" t="s">
        <v>48</v>
      </c>
      <c r="G23" s="49"/>
    </row>
    <row r="24" spans="1:7" ht="24.75" customHeight="1">
      <c r="A24" s="16" t="s">
        <v>336</v>
      </c>
      <c r="B24" s="43" t="s">
        <v>312</v>
      </c>
      <c r="C24" s="108">
        <v>0</v>
      </c>
      <c r="F24" s="124" t="s">
        <v>49</v>
      </c>
      <c r="G24" s="127"/>
    </row>
    <row r="25" spans="1:6" ht="24.75" customHeight="1">
      <c r="A25" s="5" t="s">
        <v>11</v>
      </c>
      <c r="B25" s="43" t="s">
        <v>313</v>
      </c>
      <c r="C25" s="100">
        <v>0</v>
      </c>
      <c r="F25" s="124" t="s">
        <v>50</v>
      </c>
    </row>
    <row r="26" spans="1:12" s="9" customFormat="1" ht="24.75" customHeight="1">
      <c r="A26" s="6" t="s">
        <v>305</v>
      </c>
      <c r="B26" s="43" t="s">
        <v>314</v>
      </c>
      <c r="C26" s="100">
        <v>0</v>
      </c>
      <c r="D26" s="33"/>
      <c r="E26" s="126"/>
      <c r="F26" s="124" t="s">
        <v>51</v>
      </c>
      <c r="G26" s="49"/>
      <c r="H26" s="126"/>
      <c r="I26" s="126"/>
      <c r="J26" s="126"/>
      <c r="K26" s="50"/>
      <c r="L26" s="50"/>
    </row>
    <row r="27" spans="1:7" ht="45" customHeight="1">
      <c r="A27" s="6" t="s">
        <v>334</v>
      </c>
      <c r="B27" s="43" t="s">
        <v>315</v>
      </c>
      <c r="C27" s="100">
        <v>0</v>
      </c>
      <c r="D27" s="134"/>
      <c r="F27" s="124" t="s">
        <v>52</v>
      </c>
      <c r="G27" s="128"/>
    </row>
    <row r="28" spans="1:12" s="7" customFormat="1" ht="45" customHeight="1">
      <c r="A28" s="6" t="s">
        <v>405</v>
      </c>
      <c r="B28" s="43" t="s">
        <v>316</v>
      </c>
      <c r="C28" s="97"/>
      <c r="D28" s="135"/>
      <c r="E28" s="49"/>
      <c r="F28" s="124" t="s">
        <v>53</v>
      </c>
      <c r="G28" s="49"/>
      <c r="H28" s="49"/>
      <c r="I28" s="49"/>
      <c r="J28" s="49"/>
      <c r="K28" s="49"/>
      <c r="L28" s="49"/>
    </row>
    <row r="29" spans="1:12" s="7" customFormat="1" ht="24.75" customHeight="1">
      <c r="A29" s="15" t="s">
        <v>337</v>
      </c>
      <c r="B29" s="43" t="s">
        <v>317</v>
      </c>
      <c r="C29" s="109">
        <f>IF(SUM(C17-(C31*3)&gt;0),SUM(C17-(C31*3)),0)</f>
        <v>0</v>
      </c>
      <c r="D29" s="135"/>
      <c r="E29" s="49"/>
      <c r="F29" s="124" t="s">
        <v>54</v>
      </c>
      <c r="G29" s="49"/>
      <c r="H29" s="49"/>
      <c r="I29" s="49"/>
      <c r="J29" s="49"/>
      <c r="K29" s="49"/>
      <c r="L29" s="49"/>
    </row>
    <row r="30" spans="1:12" s="7" customFormat="1" ht="45" customHeight="1">
      <c r="A30" s="15" t="s">
        <v>404</v>
      </c>
      <c r="B30" s="43" t="s">
        <v>318</v>
      </c>
      <c r="C30" s="110"/>
      <c r="D30" s="135"/>
      <c r="E30" s="49"/>
      <c r="F30" s="124" t="s">
        <v>55</v>
      </c>
      <c r="G30" s="129"/>
      <c r="H30" s="49"/>
      <c r="I30" s="49"/>
      <c r="J30" s="49"/>
      <c r="K30" s="49"/>
      <c r="L30" s="49"/>
    </row>
    <row r="31" spans="1:12" s="10" customFormat="1" ht="24.75" customHeight="1">
      <c r="A31" s="6" t="s">
        <v>12</v>
      </c>
      <c r="B31" s="43" t="s">
        <v>319</v>
      </c>
      <c r="C31" s="104">
        <f>-PMT((C19/12),(C20*12),C25+C26-C30,0,0)+C22+C21+C23+C24</f>
        <v>0</v>
      </c>
      <c r="D31" s="136"/>
      <c r="E31" s="127"/>
      <c r="F31" s="124" t="s">
        <v>56</v>
      </c>
      <c r="G31" s="122"/>
      <c r="H31" s="127"/>
      <c r="I31" s="127"/>
      <c r="J31" s="127"/>
      <c r="K31" s="51"/>
      <c r="L31" s="51"/>
    </row>
    <row r="32" spans="1:6" ht="24.75" customHeight="1">
      <c r="A32" s="29" t="s">
        <v>338</v>
      </c>
      <c r="B32" s="43" t="s">
        <v>320</v>
      </c>
      <c r="C32" s="111" t="str">
        <f>IF(AND(C26-C30-C29&gt;0,C26-C30-C29&lt;=6000),SUM(C26-C30-C29),IF(AND(SUM(C26-C30-C29&gt;0),SUM(C26-C30-C29&gt;6000)),6000,"Applicant not eligible for assistance under Option 2"))</f>
        <v>Applicant not eligible for assistance under Option 2</v>
      </c>
      <c r="D32" s="134"/>
      <c r="E32" s="130"/>
      <c r="F32" s="124" t="s">
        <v>57</v>
      </c>
    </row>
    <row r="33" spans="1:12" s="11" customFormat="1" ht="24.75" customHeight="1">
      <c r="A33" s="15" t="s">
        <v>27</v>
      </c>
      <c r="B33" s="43" t="s">
        <v>321</v>
      </c>
      <c r="C33" s="112">
        <v>0</v>
      </c>
      <c r="D33" s="36" t="s">
        <v>30</v>
      </c>
      <c r="E33" s="49"/>
      <c r="F33" s="124" t="s">
        <v>58</v>
      </c>
      <c r="G33" s="122"/>
      <c r="H33" s="49"/>
      <c r="I33" s="49"/>
      <c r="J33" s="49"/>
      <c r="K33" s="52"/>
      <c r="L33" s="52"/>
    </row>
    <row r="34" spans="1:12" s="7" customFormat="1" ht="24.75" customHeight="1">
      <c r="A34" s="6" t="s">
        <v>23</v>
      </c>
      <c r="B34" s="44" t="s">
        <v>322</v>
      </c>
      <c r="C34" s="104">
        <f>+C25-C33-C30+C26</f>
        <v>0</v>
      </c>
      <c r="D34" s="137" t="str">
        <f>IF(OR(C35&lt;C17,C33&lt;=0,C33=" "),"1","0")</f>
        <v>1</v>
      </c>
      <c r="E34" s="128"/>
      <c r="F34" s="124" t="s">
        <v>59</v>
      </c>
      <c r="G34" s="122"/>
      <c r="H34" s="128"/>
      <c r="I34" s="49"/>
      <c r="J34" s="49"/>
      <c r="K34" s="49"/>
      <c r="L34" s="49"/>
    </row>
    <row r="35" spans="1:12" s="7" customFormat="1" ht="24.75" customHeight="1">
      <c r="A35" s="6" t="s">
        <v>29</v>
      </c>
      <c r="B35" s="43" t="s">
        <v>323</v>
      </c>
      <c r="C35" s="104">
        <f>-PMT((C19/12),(C20*12),C34,0,0)+C22+C21+C23+C24</f>
        <v>0</v>
      </c>
      <c r="D35" s="137" t="str">
        <f>IF(OR(C35=" ",C27&lt;0,C16=0)," ",IF(((C35+C27)/C16)*100&gt;45,"1","0"))</f>
        <v> </v>
      </c>
      <c r="E35" s="49"/>
      <c r="F35" s="124" t="s">
        <v>60</v>
      </c>
      <c r="G35" s="122"/>
      <c r="H35" s="49"/>
      <c r="I35" s="49"/>
      <c r="J35" s="49"/>
      <c r="K35" s="49"/>
      <c r="L35" s="49"/>
    </row>
    <row r="36" spans="1:12" s="7" customFormat="1" ht="24.75" customHeight="1">
      <c r="A36" s="39" t="s">
        <v>311</v>
      </c>
      <c r="B36" s="42"/>
      <c r="C36" s="99"/>
      <c r="D36" s="137"/>
      <c r="E36" s="49"/>
      <c r="F36" s="124" t="s">
        <v>61</v>
      </c>
      <c r="G36" s="122"/>
      <c r="H36" s="49"/>
      <c r="I36" s="49"/>
      <c r="J36" s="49"/>
      <c r="K36" s="49"/>
      <c r="L36" s="49"/>
    </row>
    <row r="37" spans="1:12" s="7" customFormat="1" ht="24.75" customHeight="1">
      <c r="A37" s="45" t="s">
        <v>26</v>
      </c>
      <c r="B37" s="43" t="s">
        <v>296</v>
      </c>
      <c r="C37" s="140" t="e">
        <f>IF(OR(C35=" ",C28=" ",C16=0)," ",IF(((C35+C28)/C16)*100&gt;45," Requirement Not Met at "," Requirement Met at "))&amp;TEXT((C35+C28)/C16,"0.00%")</f>
        <v>#DIV/0!</v>
      </c>
      <c r="D37" s="137"/>
      <c r="E37" s="49"/>
      <c r="F37" s="124" t="s">
        <v>62</v>
      </c>
      <c r="G37" s="122"/>
      <c r="H37" s="49"/>
      <c r="I37" s="49"/>
      <c r="J37" s="49"/>
      <c r="K37" s="49"/>
      <c r="L37" s="49"/>
    </row>
    <row r="38" spans="1:12" s="7" customFormat="1" ht="24.75" customHeight="1">
      <c r="A38" s="45" t="s">
        <v>286</v>
      </c>
      <c r="B38" s="43" t="s">
        <v>324</v>
      </c>
      <c r="C38" s="113" t="str">
        <f>IF(C25&lt;=0,"Enter purchase price",IF(C10&gt;=C25,"Requirement Met","Requirement Not Met"))</f>
        <v>Enter purchase price</v>
      </c>
      <c r="D38" s="137"/>
      <c r="E38" s="49"/>
      <c r="F38" s="124" t="s">
        <v>63</v>
      </c>
      <c r="G38" s="122"/>
      <c r="H38" s="49"/>
      <c r="I38" s="49"/>
      <c r="J38" s="49"/>
      <c r="K38" s="49"/>
      <c r="L38" s="49"/>
    </row>
    <row r="39" spans="1:12" s="12" customFormat="1" ht="24.75" customHeight="1">
      <c r="A39" s="45" t="s">
        <v>288</v>
      </c>
      <c r="B39" s="43" t="s">
        <v>325</v>
      </c>
      <c r="C39" s="113" t="str">
        <f>IF(C33=0,"Enter requested assistance amount",IF(AND(C32&gt;=1000,C33&gt;=1000),"Requirement Met","Requirement Not Met"))</f>
        <v>Enter requested assistance amount</v>
      </c>
      <c r="D39" s="36"/>
      <c r="E39" s="129"/>
      <c r="F39" s="124" t="s">
        <v>64</v>
      </c>
      <c r="G39" s="122"/>
      <c r="H39" s="129"/>
      <c r="I39" s="129"/>
      <c r="J39" s="129"/>
      <c r="K39" s="53"/>
      <c r="L39" s="53"/>
    </row>
    <row r="40" spans="1:6" ht="24.75" customHeight="1">
      <c r="A40" s="45" t="s">
        <v>289</v>
      </c>
      <c r="B40" s="43" t="s">
        <v>326</v>
      </c>
      <c r="C40" s="113" t="str">
        <f>IF(C15=0,"Enter annual household income",IF(C14&gt;=C15,"Requirement Met","Requirement Not Met"))</f>
        <v>Enter annual household income</v>
      </c>
      <c r="F40" s="124" t="s">
        <v>65</v>
      </c>
    </row>
    <row r="41" spans="1:6" ht="24.75" customHeight="1">
      <c r="A41" s="39" t="s">
        <v>329</v>
      </c>
      <c r="B41" s="42"/>
      <c r="C41" s="41"/>
      <c r="F41" s="124" t="s">
        <v>66</v>
      </c>
    </row>
    <row r="42" spans="1:6" ht="24.75" customHeight="1">
      <c r="A42" s="4" t="s">
        <v>8</v>
      </c>
      <c r="B42" s="43" t="s">
        <v>328</v>
      </c>
      <c r="C42" s="19" t="str">
        <f>IF(OR(C33&lt;1000,C33=" "),"Doesn't meet minimum of $1,000 in requested assistance.",IF(C33&gt;C32,"Amount is greater than amount for which eligible.",IF(C33=" ","Need an entry in C14 Requested HOMEbuyer Assistance.",IF(OR(D27="1",D28="1")," ",IF(C33&gt;14999.99,"10 years","5 years")))))</f>
        <v>Doesn't meet minimum of $1,000 in requested assistance.</v>
      </c>
      <c r="F42" s="124" t="s">
        <v>67</v>
      </c>
    </row>
    <row r="43" spans="1:6" ht="15.75">
      <c r="A43" s="3" t="s">
        <v>425</v>
      </c>
      <c r="B43" s="2"/>
      <c r="F43" s="124" t="s">
        <v>68</v>
      </c>
    </row>
    <row r="44" spans="1:6" ht="28.5" customHeight="1">
      <c r="A44" s="13"/>
      <c r="B44" s="2"/>
      <c r="C44" s="20"/>
      <c r="F44" s="124" t="s">
        <v>69</v>
      </c>
    </row>
    <row r="45" spans="1:6" ht="15.75">
      <c r="A45" s="1" t="s">
        <v>407</v>
      </c>
      <c r="B45" s="2"/>
      <c r="C45" s="18" t="s">
        <v>10</v>
      </c>
      <c r="F45" s="124" t="s">
        <v>70</v>
      </c>
    </row>
    <row r="46" ht="30" customHeight="1">
      <c r="F46" s="124" t="s">
        <v>71</v>
      </c>
    </row>
    <row r="47" ht="15.75">
      <c r="F47" s="124" t="s">
        <v>72</v>
      </c>
    </row>
    <row r="48" ht="15.75" hidden="1">
      <c r="F48" s="124" t="s">
        <v>73</v>
      </c>
    </row>
    <row r="49" ht="15.75" hidden="1">
      <c r="F49" s="124" t="s">
        <v>74</v>
      </c>
    </row>
    <row r="50" ht="15.75" hidden="1">
      <c r="F50" s="124" t="s">
        <v>75</v>
      </c>
    </row>
    <row r="51" ht="15.75" hidden="1">
      <c r="F51" s="124" t="s">
        <v>76</v>
      </c>
    </row>
    <row r="52" ht="15.75" hidden="1">
      <c r="F52" s="124" t="s">
        <v>77</v>
      </c>
    </row>
    <row r="53" ht="15.75" hidden="1">
      <c r="F53" s="124" t="s">
        <v>78</v>
      </c>
    </row>
    <row r="54" ht="15.75" hidden="1">
      <c r="F54" s="124" t="s">
        <v>79</v>
      </c>
    </row>
    <row r="55" ht="15.75" hidden="1">
      <c r="F55" s="124" t="s">
        <v>80</v>
      </c>
    </row>
    <row r="56" ht="15.75" hidden="1">
      <c r="F56" s="124" t="s">
        <v>81</v>
      </c>
    </row>
    <row r="57" ht="15.75" hidden="1">
      <c r="F57" s="124" t="s">
        <v>82</v>
      </c>
    </row>
    <row r="58" ht="15.75" hidden="1">
      <c r="F58" s="124" t="s">
        <v>83</v>
      </c>
    </row>
    <row r="59" ht="15.75" hidden="1">
      <c r="F59" s="124" t="s">
        <v>84</v>
      </c>
    </row>
    <row r="60" ht="15.75" hidden="1">
      <c r="F60" s="124" t="s">
        <v>85</v>
      </c>
    </row>
    <row r="61" ht="15.75" hidden="1">
      <c r="F61" s="124" t="s">
        <v>86</v>
      </c>
    </row>
    <row r="62" ht="15.75" hidden="1">
      <c r="F62" s="124" t="s">
        <v>87</v>
      </c>
    </row>
    <row r="63" ht="15.75" hidden="1">
      <c r="F63" s="124" t="s">
        <v>88</v>
      </c>
    </row>
    <row r="64" ht="15.75" hidden="1">
      <c r="F64" s="124" t="s">
        <v>89</v>
      </c>
    </row>
    <row r="65" ht="15.75" hidden="1">
      <c r="F65" s="124" t="s">
        <v>90</v>
      </c>
    </row>
    <row r="66" ht="15.75" hidden="1">
      <c r="F66" s="124" t="s">
        <v>91</v>
      </c>
    </row>
    <row r="67" ht="15.75" hidden="1">
      <c r="F67" s="124" t="s">
        <v>92</v>
      </c>
    </row>
    <row r="68" ht="15.75" hidden="1">
      <c r="F68" s="124" t="s">
        <v>93</v>
      </c>
    </row>
    <row r="69" ht="15.75" hidden="1">
      <c r="F69" s="124" t="s">
        <v>94</v>
      </c>
    </row>
    <row r="70" ht="15.75" hidden="1">
      <c r="F70" s="124" t="s">
        <v>95</v>
      </c>
    </row>
    <row r="71" ht="15.75" hidden="1">
      <c r="F71" s="124" t="s">
        <v>96</v>
      </c>
    </row>
    <row r="72" ht="15.75" hidden="1">
      <c r="F72" s="124" t="s">
        <v>97</v>
      </c>
    </row>
    <row r="73" ht="15.75" hidden="1">
      <c r="F73" s="124" t="s">
        <v>98</v>
      </c>
    </row>
    <row r="74" ht="15.75" hidden="1">
      <c r="F74" s="124" t="s">
        <v>99</v>
      </c>
    </row>
    <row r="75" ht="15.75" hidden="1">
      <c r="F75" s="124" t="s">
        <v>101</v>
      </c>
    </row>
    <row r="76" ht="15.75" hidden="1">
      <c r="F76" s="124" t="s">
        <v>100</v>
      </c>
    </row>
    <row r="77" ht="15.75" hidden="1">
      <c r="F77" s="124" t="s">
        <v>102</v>
      </c>
    </row>
    <row r="78" ht="15.75" hidden="1">
      <c r="F78" s="124" t="s">
        <v>103</v>
      </c>
    </row>
    <row r="79" ht="15.75" hidden="1">
      <c r="F79" s="124" t="s">
        <v>104</v>
      </c>
    </row>
    <row r="80" ht="15.75" hidden="1">
      <c r="F80" s="124" t="s">
        <v>105</v>
      </c>
    </row>
    <row r="81" ht="15.75" hidden="1">
      <c r="F81" s="124" t="s">
        <v>106</v>
      </c>
    </row>
    <row r="82" ht="15.75" hidden="1">
      <c r="F82" s="124" t="s">
        <v>107</v>
      </c>
    </row>
    <row r="83" ht="15.75" hidden="1">
      <c r="F83" s="124" t="s">
        <v>108</v>
      </c>
    </row>
    <row r="84" ht="15.75" hidden="1">
      <c r="F84" s="124" t="s">
        <v>109</v>
      </c>
    </row>
    <row r="85" ht="15.75" hidden="1">
      <c r="F85" s="124" t="s">
        <v>110</v>
      </c>
    </row>
    <row r="86" ht="15.75" hidden="1">
      <c r="F86" s="124" t="s">
        <v>111</v>
      </c>
    </row>
    <row r="87" ht="15.75" hidden="1">
      <c r="F87" s="124" t="s">
        <v>112</v>
      </c>
    </row>
    <row r="88" ht="15.75" hidden="1">
      <c r="F88" s="124" t="s">
        <v>113</v>
      </c>
    </row>
    <row r="89" ht="15.75" hidden="1">
      <c r="F89" s="124" t="s">
        <v>114</v>
      </c>
    </row>
    <row r="90" ht="15.75" hidden="1">
      <c r="F90" s="124" t="s">
        <v>115</v>
      </c>
    </row>
    <row r="91" ht="15.75" hidden="1">
      <c r="F91" s="124" t="s">
        <v>116</v>
      </c>
    </row>
    <row r="92" ht="15.75" hidden="1">
      <c r="F92" s="124" t="s">
        <v>117</v>
      </c>
    </row>
    <row r="93" ht="15.75" hidden="1">
      <c r="F93" s="124" t="s">
        <v>118</v>
      </c>
    </row>
    <row r="94" ht="15.75" hidden="1">
      <c r="F94" s="124" t="s">
        <v>119</v>
      </c>
    </row>
    <row r="95" ht="15.75" hidden="1">
      <c r="F95" s="124" t="s">
        <v>120</v>
      </c>
    </row>
    <row r="96" ht="15.75" hidden="1">
      <c r="F96" s="124" t="s">
        <v>121</v>
      </c>
    </row>
    <row r="97" ht="15.75" hidden="1">
      <c r="F97" s="124" t="s">
        <v>122</v>
      </c>
    </row>
    <row r="98" ht="15.75" hidden="1">
      <c r="F98" s="124" t="s">
        <v>123</v>
      </c>
    </row>
    <row r="99" ht="15.75" hidden="1">
      <c r="F99" s="124" t="s">
        <v>124</v>
      </c>
    </row>
    <row r="100" ht="15.75" hidden="1">
      <c r="F100" s="124" t="s">
        <v>125</v>
      </c>
    </row>
    <row r="101" ht="15.75" hidden="1">
      <c r="F101" s="124" t="s">
        <v>126</v>
      </c>
    </row>
    <row r="102" ht="15.75" hidden="1">
      <c r="F102" s="124" t="s">
        <v>127</v>
      </c>
    </row>
    <row r="103" ht="15.75" hidden="1">
      <c r="F103" s="124" t="s">
        <v>128</v>
      </c>
    </row>
    <row r="104" ht="15.75" hidden="1">
      <c r="F104" s="124" t="s">
        <v>129</v>
      </c>
    </row>
    <row r="105" ht="15.75" hidden="1">
      <c r="F105" s="124" t="s">
        <v>130</v>
      </c>
    </row>
    <row r="106" ht="15.75" hidden="1">
      <c r="F106" s="124" t="s">
        <v>131</v>
      </c>
    </row>
    <row r="107" ht="15.75" hidden="1">
      <c r="F107" s="124" t="s">
        <v>132</v>
      </c>
    </row>
    <row r="108" ht="15.75" hidden="1">
      <c r="F108" s="124" t="s">
        <v>133</v>
      </c>
    </row>
    <row r="109" ht="15.75" hidden="1">
      <c r="F109" s="124" t="s">
        <v>134</v>
      </c>
    </row>
    <row r="110" ht="15.75" hidden="1">
      <c r="F110" s="124" t="s">
        <v>135</v>
      </c>
    </row>
    <row r="111" ht="15.75" hidden="1">
      <c r="F111" s="124" t="s">
        <v>136</v>
      </c>
    </row>
    <row r="112" ht="15.75" hidden="1">
      <c r="F112" s="124" t="s">
        <v>137</v>
      </c>
    </row>
    <row r="113" ht="15.75" hidden="1">
      <c r="F113" s="124" t="s">
        <v>138</v>
      </c>
    </row>
    <row r="114" ht="15.75" hidden="1">
      <c r="F114" s="124" t="s">
        <v>139</v>
      </c>
    </row>
    <row r="115" ht="15.75" hidden="1">
      <c r="F115" s="124" t="s">
        <v>140</v>
      </c>
    </row>
    <row r="116" ht="15.75" hidden="1">
      <c r="F116" s="124" t="s">
        <v>141</v>
      </c>
    </row>
    <row r="117" ht="15.75" hidden="1">
      <c r="F117" s="124" t="s">
        <v>142</v>
      </c>
    </row>
    <row r="118" ht="15.75" hidden="1">
      <c r="F118" s="124" t="s">
        <v>143</v>
      </c>
    </row>
    <row r="119" ht="15.75" hidden="1">
      <c r="F119" s="124" t="s">
        <v>144</v>
      </c>
    </row>
    <row r="120" ht="15.75" hidden="1">
      <c r="F120" s="124" t="s">
        <v>145</v>
      </c>
    </row>
    <row r="121" ht="15.75" hidden="1">
      <c r="F121" s="124" t="s">
        <v>146</v>
      </c>
    </row>
    <row r="122" ht="15.75" hidden="1">
      <c r="F122" s="124" t="s">
        <v>147</v>
      </c>
    </row>
    <row r="123" ht="15.75" hidden="1">
      <c r="F123" s="124" t="s">
        <v>148</v>
      </c>
    </row>
    <row r="124" ht="15.75" hidden="1">
      <c r="F124" s="124" t="s">
        <v>149</v>
      </c>
    </row>
    <row r="125" ht="15.75" hidden="1">
      <c r="F125" s="124" t="s">
        <v>150</v>
      </c>
    </row>
    <row r="126" ht="15.75" hidden="1">
      <c r="F126" s="124" t="s">
        <v>151</v>
      </c>
    </row>
    <row r="127" ht="15.75" hidden="1">
      <c r="F127" s="124" t="s">
        <v>152</v>
      </c>
    </row>
    <row r="128" ht="15.75" hidden="1">
      <c r="F128" s="124" t="s">
        <v>153</v>
      </c>
    </row>
    <row r="129" ht="15.75" hidden="1">
      <c r="F129" s="124" t="s">
        <v>154</v>
      </c>
    </row>
    <row r="130" ht="15.75" hidden="1">
      <c r="F130" s="124" t="s">
        <v>155</v>
      </c>
    </row>
    <row r="131" ht="15.75" hidden="1">
      <c r="F131" s="124" t="s">
        <v>156</v>
      </c>
    </row>
    <row r="132" ht="15.75" hidden="1">
      <c r="F132" s="124" t="s">
        <v>157</v>
      </c>
    </row>
    <row r="133" ht="15.75" hidden="1">
      <c r="F133" s="124" t="s">
        <v>158</v>
      </c>
    </row>
    <row r="134" ht="15.75" hidden="1">
      <c r="F134" s="124" t="s">
        <v>159</v>
      </c>
    </row>
    <row r="135" ht="15.75" hidden="1">
      <c r="F135" s="124" t="s">
        <v>160</v>
      </c>
    </row>
    <row r="136" ht="15.75" hidden="1">
      <c r="F136" s="124" t="s">
        <v>161</v>
      </c>
    </row>
    <row r="137" ht="15.75" hidden="1">
      <c r="F137" s="124" t="s">
        <v>162</v>
      </c>
    </row>
    <row r="138" ht="15.75" hidden="1">
      <c r="F138" s="124" t="s">
        <v>163</v>
      </c>
    </row>
    <row r="139" ht="15.75" hidden="1">
      <c r="F139" s="124" t="s">
        <v>164</v>
      </c>
    </row>
    <row r="140" ht="15.75" hidden="1">
      <c r="F140" s="124" t="s">
        <v>165</v>
      </c>
    </row>
    <row r="141" ht="15.75" hidden="1">
      <c r="F141" s="124" t="s">
        <v>166</v>
      </c>
    </row>
    <row r="142" ht="15.75" hidden="1">
      <c r="F142" s="124" t="s">
        <v>167</v>
      </c>
    </row>
    <row r="143" ht="15.75" hidden="1">
      <c r="F143" s="124" t="s">
        <v>168</v>
      </c>
    </row>
    <row r="144" ht="15.75" hidden="1">
      <c r="F144" s="124" t="s">
        <v>172</v>
      </c>
    </row>
    <row r="145" ht="15.75" hidden="1">
      <c r="F145" s="124" t="s">
        <v>169</v>
      </c>
    </row>
    <row r="146" ht="15.75" hidden="1">
      <c r="F146" s="124" t="s">
        <v>170</v>
      </c>
    </row>
    <row r="147" ht="15.75" hidden="1">
      <c r="F147" s="124" t="s">
        <v>171</v>
      </c>
    </row>
    <row r="148" ht="15.75" hidden="1">
      <c r="F148" s="124" t="s">
        <v>173</v>
      </c>
    </row>
    <row r="149" ht="15.75" hidden="1">
      <c r="F149" s="124" t="s">
        <v>174</v>
      </c>
    </row>
    <row r="150" ht="15.75" hidden="1">
      <c r="F150" s="124" t="s">
        <v>175</v>
      </c>
    </row>
    <row r="151" ht="15.75" hidden="1">
      <c r="F151" s="124" t="s">
        <v>176</v>
      </c>
    </row>
    <row r="152" ht="15.75" hidden="1">
      <c r="F152" s="124" t="s">
        <v>177</v>
      </c>
    </row>
    <row r="153" ht="15.75" hidden="1">
      <c r="F153" s="124" t="s">
        <v>178</v>
      </c>
    </row>
    <row r="154" ht="15.75" hidden="1">
      <c r="F154" s="124" t="s">
        <v>179</v>
      </c>
    </row>
    <row r="155" ht="15.75" hidden="1">
      <c r="F155" s="124" t="s">
        <v>180</v>
      </c>
    </row>
    <row r="156" ht="15.75" hidden="1">
      <c r="F156" s="124" t="s">
        <v>181</v>
      </c>
    </row>
    <row r="157" ht="15.75" hidden="1">
      <c r="F157" s="124" t="s">
        <v>182</v>
      </c>
    </row>
    <row r="158" ht="15.75" hidden="1">
      <c r="F158" s="124" t="s">
        <v>183</v>
      </c>
    </row>
    <row r="159" ht="15.75" hidden="1">
      <c r="F159" s="124" t="s">
        <v>187</v>
      </c>
    </row>
    <row r="160" ht="15.75" hidden="1">
      <c r="F160" s="124" t="s">
        <v>188</v>
      </c>
    </row>
    <row r="161" ht="15.75" hidden="1">
      <c r="F161" s="124" t="s">
        <v>189</v>
      </c>
    </row>
    <row r="162" ht="15.75" hidden="1">
      <c r="F162" s="124" t="s">
        <v>190</v>
      </c>
    </row>
    <row r="163" ht="15.75" hidden="1">
      <c r="F163" s="124" t="s">
        <v>191</v>
      </c>
    </row>
    <row r="164" ht="15.75" hidden="1">
      <c r="F164" s="124" t="s">
        <v>192</v>
      </c>
    </row>
    <row r="165" ht="15.75" hidden="1">
      <c r="F165" s="124" t="s">
        <v>184</v>
      </c>
    </row>
    <row r="166" ht="15.75" hidden="1">
      <c r="F166" s="124" t="s">
        <v>185</v>
      </c>
    </row>
    <row r="167" ht="15.75" hidden="1">
      <c r="F167" s="124" t="s">
        <v>186</v>
      </c>
    </row>
    <row r="168" ht="15.75" hidden="1">
      <c r="F168" s="124" t="s">
        <v>193</v>
      </c>
    </row>
    <row r="169" ht="15.75" hidden="1">
      <c r="F169" s="124" t="s">
        <v>194</v>
      </c>
    </row>
    <row r="170" ht="15.75" hidden="1">
      <c r="F170" s="124" t="s">
        <v>195</v>
      </c>
    </row>
    <row r="171" ht="15.75" hidden="1">
      <c r="F171" s="124" t="s">
        <v>196</v>
      </c>
    </row>
    <row r="172" ht="15.75" hidden="1">
      <c r="F172" s="124" t="s">
        <v>197</v>
      </c>
    </row>
    <row r="173" ht="15.75" hidden="1">
      <c r="F173" s="124" t="s">
        <v>198</v>
      </c>
    </row>
    <row r="174" ht="15.75" hidden="1">
      <c r="F174" s="124" t="s">
        <v>199</v>
      </c>
    </row>
    <row r="175" ht="15.75" hidden="1">
      <c r="F175" s="124" t="s">
        <v>200</v>
      </c>
    </row>
    <row r="176" ht="15.75" hidden="1">
      <c r="F176" s="124" t="s">
        <v>201</v>
      </c>
    </row>
    <row r="177" ht="15.75" hidden="1">
      <c r="F177" s="124" t="s">
        <v>202</v>
      </c>
    </row>
    <row r="178" ht="15.75" hidden="1">
      <c r="F178" s="124" t="s">
        <v>203</v>
      </c>
    </row>
    <row r="179" ht="15.75" hidden="1">
      <c r="F179" s="124" t="s">
        <v>204</v>
      </c>
    </row>
    <row r="180" ht="15.75" hidden="1">
      <c r="F180" s="124" t="s">
        <v>205</v>
      </c>
    </row>
    <row r="181" ht="15.75" hidden="1">
      <c r="F181" s="124" t="s">
        <v>206</v>
      </c>
    </row>
    <row r="182" ht="15.75" hidden="1">
      <c r="F182" s="124" t="s">
        <v>207</v>
      </c>
    </row>
    <row r="183" ht="15.75" hidden="1">
      <c r="F183" s="124" t="s">
        <v>208</v>
      </c>
    </row>
    <row r="184" ht="15.75" hidden="1">
      <c r="F184" s="124" t="s">
        <v>209</v>
      </c>
    </row>
    <row r="185" ht="15.75" hidden="1">
      <c r="F185" s="124" t="s">
        <v>210</v>
      </c>
    </row>
    <row r="186" ht="15.75" hidden="1">
      <c r="F186" s="124" t="s">
        <v>211</v>
      </c>
    </row>
    <row r="187" ht="15.75" hidden="1">
      <c r="F187" s="124" t="s">
        <v>212</v>
      </c>
    </row>
    <row r="188" ht="15.75" hidden="1">
      <c r="F188" s="124" t="s">
        <v>213</v>
      </c>
    </row>
    <row r="189" ht="15.75" hidden="1">
      <c r="F189" s="124" t="s">
        <v>214</v>
      </c>
    </row>
    <row r="190" ht="15.75" hidden="1">
      <c r="F190" s="124" t="s">
        <v>215</v>
      </c>
    </row>
    <row r="191" ht="15.75" hidden="1">
      <c r="F191" s="124" t="s">
        <v>216</v>
      </c>
    </row>
    <row r="192" ht="15.75" hidden="1">
      <c r="F192" s="124" t="s">
        <v>217</v>
      </c>
    </row>
    <row r="193" ht="15.75" hidden="1">
      <c r="F193" s="124" t="s">
        <v>218</v>
      </c>
    </row>
    <row r="194" ht="15.75" hidden="1">
      <c r="F194" s="124" t="s">
        <v>219</v>
      </c>
    </row>
    <row r="195" ht="15.75" hidden="1">
      <c r="F195" s="124" t="s">
        <v>220</v>
      </c>
    </row>
    <row r="196" ht="15.75" hidden="1">
      <c r="F196" s="124" t="s">
        <v>221</v>
      </c>
    </row>
    <row r="197" ht="15.75" hidden="1">
      <c r="F197" s="124" t="s">
        <v>222</v>
      </c>
    </row>
    <row r="198" ht="15.75" hidden="1">
      <c r="F198" s="124" t="s">
        <v>223</v>
      </c>
    </row>
    <row r="199" ht="15.75" hidden="1">
      <c r="F199" s="124" t="s">
        <v>224</v>
      </c>
    </row>
    <row r="200" ht="15.75" hidden="1">
      <c r="F200" s="124" t="s">
        <v>225</v>
      </c>
    </row>
    <row r="201" ht="15.75" hidden="1">
      <c r="F201" s="124" t="s">
        <v>226</v>
      </c>
    </row>
    <row r="202" ht="15.75" hidden="1">
      <c r="F202" s="124" t="s">
        <v>227</v>
      </c>
    </row>
    <row r="203" ht="15.75" hidden="1">
      <c r="F203" s="124" t="s">
        <v>228</v>
      </c>
    </row>
    <row r="204" ht="15.75" hidden="1">
      <c r="F204" s="124" t="s">
        <v>229</v>
      </c>
    </row>
    <row r="205" ht="15.75" hidden="1">
      <c r="F205" s="124" t="s">
        <v>230</v>
      </c>
    </row>
    <row r="206" ht="15.75" hidden="1">
      <c r="F206" s="124" t="s">
        <v>231</v>
      </c>
    </row>
    <row r="207" ht="15.75" hidden="1">
      <c r="F207" s="124" t="s">
        <v>232</v>
      </c>
    </row>
    <row r="208" ht="15.75" hidden="1">
      <c r="F208" s="124" t="s">
        <v>233</v>
      </c>
    </row>
    <row r="209" ht="15.75" hidden="1">
      <c r="F209" s="124" t="s">
        <v>234</v>
      </c>
    </row>
    <row r="210" ht="15.75" hidden="1">
      <c r="F210" s="124" t="s">
        <v>235</v>
      </c>
    </row>
    <row r="211" ht="15.75" hidden="1">
      <c r="F211" s="124" t="s">
        <v>236</v>
      </c>
    </row>
    <row r="212" ht="15.75" hidden="1">
      <c r="F212" s="124" t="s">
        <v>237</v>
      </c>
    </row>
    <row r="213" ht="15.75" hidden="1">
      <c r="F213" s="124" t="s">
        <v>238</v>
      </c>
    </row>
    <row r="214" ht="15.75" hidden="1">
      <c r="F214" s="124" t="s">
        <v>239</v>
      </c>
    </row>
    <row r="215" ht="15.75" hidden="1">
      <c r="F215" s="124" t="s">
        <v>240</v>
      </c>
    </row>
    <row r="216" ht="15.75" hidden="1">
      <c r="F216" s="124" t="s">
        <v>241</v>
      </c>
    </row>
    <row r="217" ht="15.75" hidden="1">
      <c r="F217" s="124" t="s">
        <v>242</v>
      </c>
    </row>
    <row r="218" ht="15.75" hidden="1">
      <c r="F218" s="124" t="s">
        <v>243</v>
      </c>
    </row>
    <row r="219" ht="15.75" hidden="1">
      <c r="F219" s="124" t="s">
        <v>244</v>
      </c>
    </row>
    <row r="220" ht="15.75" hidden="1">
      <c r="F220" s="124" t="s">
        <v>245</v>
      </c>
    </row>
    <row r="221" ht="15.75" hidden="1">
      <c r="F221" s="124" t="s">
        <v>246</v>
      </c>
    </row>
    <row r="222" ht="15.75" hidden="1">
      <c r="F222" s="124" t="s">
        <v>247</v>
      </c>
    </row>
    <row r="223" ht="15.75" hidden="1">
      <c r="F223" s="124" t="s">
        <v>248</v>
      </c>
    </row>
    <row r="224" ht="15.75" hidden="1">
      <c r="F224" s="124" t="s">
        <v>249</v>
      </c>
    </row>
    <row r="225" ht="15.75" hidden="1">
      <c r="F225" s="124" t="s">
        <v>250</v>
      </c>
    </row>
    <row r="226" ht="15.75" hidden="1">
      <c r="F226" s="124" t="s">
        <v>251</v>
      </c>
    </row>
    <row r="227" ht="15.75" hidden="1">
      <c r="F227" s="124" t="s">
        <v>252</v>
      </c>
    </row>
    <row r="228" ht="15.75" hidden="1">
      <c r="F228" s="124" t="s">
        <v>253</v>
      </c>
    </row>
    <row r="229" ht="15.75" hidden="1">
      <c r="F229" s="124" t="s">
        <v>254</v>
      </c>
    </row>
    <row r="230" ht="15.75" hidden="1">
      <c r="F230" s="124" t="s">
        <v>255</v>
      </c>
    </row>
    <row r="231" ht="15.75" hidden="1">
      <c r="F231" s="124" t="s">
        <v>256</v>
      </c>
    </row>
    <row r="232" ht="15.75" hidden="1">
      <c r="F232" s="124" t="s">
        <v>257</v>
      </c>
    </row>
    <row r="233" ht="15.75" hidden="1">
      <c r="F233" s="124" t="s">
        <v>258</v>
      </c>
    </row>
    <row r="234" ht="15.75" hidden="1">
      <c r="F234" s="124" t="s">
        <v>259</v>
      </c>
    </row>
    <row r="235" ht="15.75" hidden="1">
      <c r="F235" s="124" t="s">
        <v>260</v>
      </c>
    </row>
    <row r="236" ht="15.75" hidden="1">
      <c r="F236" s="124" t="s">
        <v>261</v>
      </c>
    </row>
    <row r="237" ht="15.75" hidden="1">
      <c r="F237" s="124" t="s">
        <v>262</v>
      </c>
    </row>
    <row r="238" ht="15.75" hidden="1">
      <c r="F238" s="124" t="s">
        <v>263</v>
      </c>
    </row>
    <row r="239" ht="15.75" hidden="1">
      <c r="F239" s="124" t="s">
        <v>264</v>
      </c>
    </row>
    <row r="240" ht="15.75" hidden="1">
      <c r="F240" s="124" t="s">
        <v>265</v>
      </c>
    </row>
    <row r="241" ht="15.75" hidden="1">
      <c r="F241" s="124" t="s">
        <v>266</v>
      </c>
    </row>
    <row r="242" ht="15.75" hidden="1">
      <c r="F242" s="124" t="s">
        <v>267</v>
      </c>
    </row>
    <row r="243" ht="15.75" hidden="1">
      <c r="F243" s="124" t="s">
        <v>268</v>
      </c>
    </row>
    <row r="244" ht="15.75" hidden="1">
      <c r="F244" s="124" t="s">
        <v>269</v>
      </c>
    </row>
    <row r="245" ht="15.75" hidden="1">
      <c r="F245" s="124" t="s">
        <v>270</v>
      </c>
    </row>
    <row r="246" ht="15.75" hidden="1">
      <c r="F246" s="124" t="s">
        <v>271</v>
      </c>
    </row>
    <row r="247" ht="15.75" hidden="1">
      <c r="F247" s="124" t="s">
        <v>272</v>
      </c>
    </row>
    <row r="248" ht="15.75" hidden="1">
      <c r="F248" s="124" t="s">
        <v>273</v>
      </c>
    </row>
    <row r="249" ht="15.75" hidden="1">
      <c r="F249" s="124" t="s">
        <v>274</v>
      </c>
    </row>
    <row r="250" ht="15.75" hidden="1">
      <c r="F250" s="124" t="s">
        <v>275</v>
      </c>
    </row>
    <row r="251" ht="15.75" hidden="1">
      <c r="F251" s="124" t="s">
        <v>276</v>
      </c>
    </row>
    <row r="252" ht="15.75" hidden="1">
      <c r="F252" s="124" t="s">
        <v>277</v>
      </c>
    </row>
    <row r="253" ht="15.75" hidden="1">
      <c r="F253" s="124" t="s">
        <v>278</v>
      </c>
    </row>
    <row r="254" ht="15.75" hidden="1">
      <c r="F254" s="124" t="s">
        <v>279</v>
      </c>
    </row>
    <row r="255" ht="15.75" hidden="1">
      <c r="F255" s="124" t="s">
        <v>280</v>
      </c>
    </row>
    <row r="256" ht="15.75" hidden="1">
      <c r="F256" s="124" t="s">
        <v>281</v>
      </c>
    </row>
    <row r="257" ht="15.75" hidden="1">
      <c r="F257" s="124" t="s">
        <v>282</v>
      </c>
    </row>
    <row r="258" ht="15.75" hidden="1">
      <c r="F258" s="124" t="s">
        <v>283</v>
      </c>
    </row>
    <row r="259" ht="15.75" hidden="1">
      <c r="F259" s="124" t="s">
        <v>284</v>
      </c>
    </row>
    <row r="260" ht="15" customHeight="1" hidden="1"/>
    <row r="261" ht="15" customHeight="1" hidden="1"/>
    <row r="262" ht="15" customHeight="1" hidden="1"/>
    <row r="263" ht="15" customHeight="1" hidden="1"/>
    <row r="264" ht="15" customHeight="1" hidden="1"/>
    <row r="265" ht="15" customHeight="1" hidden="1"/>
    <row r="266" ht="15" customHeight="1" hidden="1"/>
    <row r="267" ht="15" customHeight="1" hidden="1"/>
    <row r="268" ht="15" customHeight="1" hidden="1"/>
    <row r="269" ht="15" customHeight="1" hidden="1"/>
    <row r="270" ht="15" customHeight="1" hidden="1"/>
    <row r="271" ht="15" customHeight="1" hidden="1"/>
    <row r="272" ht="15" customHeight="1" hidden="1"/>
    <row r="273" ht="15" customHeight="1" hidden="1"/>
    <row r="274" ht="15" customHeight="1" hidden="1"/>
  </sheetData>
  <sheetProtection password="CA1B" sheet="1"/>
  <mergeCells count="1">
    <mergeCell ref="A2:C2"/>
  </mergeCells>
  <conditionalFormatting sqref="C42">
    <cfRule type="cellIs" priority="3" dxfId="1" operator="equal" stopIfTrue="1">
      <formula>"Doesn't meet minimum of $1,000 in requested assistance."</formula>
    </cfRule>
    <cfRule type="cellIs" priority="4" dxfId="1" operator="equal" stopIfTrue="1">
      <formula>"Need entry in B13 Requested HOMEbuyer Assistance."</formula>
    </cfRule>
    <cfRule type="cellIs" priority="5" dxfId="1" operator="equal" stopIfTrue="1">
      <formula>"Amount is greater than amount for which eligible."</formula>
    </cfRule>
  </conditionalFormatting>
  <conditionalFormatting sqref="C37:C40">
    <cfRule type="containsText" priority="1" dxfId="8" operator="containsText" stopIfTrue="1" text="Not">
      <formula>NOT(ISERROR(SEARCH("Not",C37)))</formula>
    </cfRule>
  </conditionalFormatting>
  <dataValidations count="29">
    <dataValidation allowBlank="1" showInputMessage="1" showErrorMessage="1" prompt="Years I must live in my house to receive full forgiveness" sqref="C42"/>
    <dataValidation allowBlank="1" showInputMessage="1" showErrorMessage="1" prompt="Meets Income Limit Requirement?" sqref="C40"/>
    <dataValidation allowBlank="1" showInputMessage="1" showErrorMessage="1" prompt="Meets Minimum $1000 HOMEbuyer Assistance?" sqref="C39"/>
    <dataValidation allowBlank="1" showInputMessage="1" showErrorMessage="1" prompt="Within Program Maximum Purchase Price" sqref="C38"/>
    <dataValidation allowBlank="1" showInputMessage="1" showErrorMessage="1" prompt="Back End Ratio " sqref="C37"/>
    <dataValidation allowBlank="1" showInputMessage="1" showErrorMessage="1" prompt="Estimated Mortgage Amount INCLUDING HOMEbuyer Assistance" sqref="C34"/>
    <dataValidation allowBlank="1" showInputMessage="1" showErrorMessage="1" prompt="Estimated PITI WITH HOMEbuyer Assistance and Other Sources" sqref="C35"/>
    <dataValidation allowBlank="1" showInputMessage="1" showErrorMessage="1" prompt="Estimated HOMEbuyer Assistance (must be a minimum of $1,000)" sqref="C32"/>
    <dataValidation allowBlank="1" showInputMessage="1" showErrorMessage="1" promptTitle="Requested HOMEBuyer Assistance" prompt="Enter the Requested HOMEBuyer Assistance amount" sqref="C33"/>
    <dataValidation allowBlank="1" showInputMessage="1" showErrorMessage="1" promptTitle="Other Sources of Funds" prompt="Enter the amount of Other Sourcesof Funds used for Downpayment or Closing Costs" sqref="C29:C30"/>
    <dataValidation allowBlank="1" showInputMessage="1" showErrorMessage="1" prompt="Total Estimated PITI WITHOUT HOMEbuyer Assistance" sqref="C31"/>
    <dataValidation allowBlank="1" showInputMessage="1" showErrorMessage="1" promptTitle="Property Tax Adjustments" prompt="Explain any approved adjustments affecting monthly household debt and back end ratio" sqref="C28"/>
    <dataValidation allowBlank="1" showInputMessage="1" showErrorMessage="1" promptTitle="Monthly Debt" prompt="Enter total monthly household debt for ALL household members" sqref="C27"/>
    <dataValidation allowBlank="1" showInputMessage="1" showErrorMessage="1" promptTitle="Settlement Costs" prompt="Enter estimated buyer paid eligible settlement costs from GFE" sqref="C26"/>
    <dataValidation allowBlank="1" showInputMessage="1" showErrorMessage="1" promptTitle="Mortgage Amount w/o HOMEbuyer" prompt="Enter estimated mortgage amount without HOMEbuyer Assistance" sqref="C25"/>
    <dataValidation type="list" allowBlank="1" showInputMessage="1" showErrorMessage="1" prompt="Rule Year" sqref="C4">
      <formula1>"2013,2015"</formula1>
    </dataValidation>
    <dataValidation allowBlank="1" showInputMessage="1" showErrorMessage="1" prompt="Loan Term (Years)" sqref="C20"/>
    <dataValidation allowBlank="1" showInputMessage="1" showErrorMessage="1" prompt="Front end ratio calculation (25% of monthly income)" sqref="C17"/>
    <dataValidation allowBlank="1" showInputMessage="1" showErrorMessage="1" prompt="Approximate gross household income (monthly)" sqref="C16"/>
    <dataValidation allowBlank="1" showInputMessage="1" showErrorMessage="1" prompt="Income Limits for County" sqref="C14"/>
    <dataValidation allowBlank="1" showInputMessage="1" showErrorMessage="1" promptTitle="Household Size" prompt="Enter total number of Household Members." sqref="C12"/>
    <dataValidation allowBlank="1" showInputMessage="1" showErrorMessage="1" promptTitle="Monthly MIP" prompt="Enter the amount of the estimated monthly Mortgage Insurance Premium" sqref="C24"/>
    <dataValidation type="list" showInputMessage="1" showErrorMessage="1" promptTitle="County of Residence" prompt="Select the county where the home will be located in the drop-down list." sqref="C7">
      <formula1>$F$2:$F$259</formula1>
    </dataValidation>
    <dataValidation allowBlank="1" showInputMessage="1" showErrorMessage="1" promptTitle="HOA dues" prompt="Enter estimated monthly HOA dues" sqref="C23"/>
    <dataValidation allowBlank="1" showInputMessage="1" showErrorMessage="1" promptTitle="Monthly Property Insurance" prompt="Enter estimated monthly property insurance" sqref="C21"/>
    <dataValidation allowBlank="1" showInputMessage="1" showErrorMessage="1" promptTitle="Estimated Monthly Property Taxes" prompt="Enter estimated monthly property taxes" sqref="C22"/>
    <dataValidation allowBlank="1" showInputMessage="1" showErrorMessage="1" promptTitle="Mortgage Interest Rate" prompt="Enter estimated mortgage interest rate" sqref="C19"/>
    <dataValidation allowBlank="1" showInputMessage="1" showErrorMessage="1" promptTitle="Household Income" prompt="Enter income for ALL household members, including those not listed on the 1003" sqref="C13 C15"/>
    <dataValidation type="list" allowBlank="1" showInputMessage="1" showErrorMessage="1" prompt="Is housing unit nely constructed?" sqref="C5">
      <formula1>"Yes, No"</formula1>
    </dataValidation>
  </dataValidations>
  <hyperlinks>
    <hyperlink ref="A1" location="'Option 2-$6K Max -No FER'!D1" display="Texas HOME Program Loan Calculator - Skip to navigation menu"/>
    <hyperlink ref="D2" location="'Option 2-$6K Max -No FER'!C14" display="Income Limits for County"/>
    <hyperlink ref="D13" location="'2012 Option 2-$6K Max -No FER'!C36" display="Meets Minimum $1000 HOMEbuyer Assistance?"/>
    <hyperlink ref="D15" location="'Option 2-$6K Max -No FER'!C40" display="Years I must live in my house to receive full forgiveness"/>
    <hyperlink ref="D14" location="'Option 2-$6K Max -No FER'!C39" display="Meets Income Limit Requirement?"/>
    <hyperlink ref="D12" location="'Option 2-$6K Max -No FER'!C38" display="Within Program Maximum Purchase Price"/>
    <hyperlink ref="D11" location="'Option 2-$6K Max -No FER'!C37" display="Back End Ratio "/>
    <hyperlink ref="D10" location="'Option 2-$6K Max -No FER'!C35" display="Estimated PITI including Homebuyer Assistance"/>
    <hyperlink ref="D9" location="'2012 Option 2-$6K Max -No FER'!C32" display="Estimated PITI WITH HOMEbuyer Assistance and Other Sources"/>
    <hyperlink ref="D8" location="'2012 Option 2-$6K Max -No FER'!C31" display="Estimated Mortgage Amount INCLUDING HOMEbuyer Assistance"/>
    <hyperlink ref="D7" location="'Option 2-$6K Max -No FER'!C32" display="Estimated HOMEbuyer Assistance (must be a minimum of $1,000)"/>
    <hyperlink ref="D6" location="'Option 2-$6K Max -No FER'!C31" display="Total Estimated PITI WITHOUT HOMEbuyer Assistance"/>
    <hyperlink ref="D5" location="'Option 2-$6K Max -No FER'!C29" display="Buyer's Required Contribution"/>
    <hyperlink ref="D4" location="'Option 2-$6K Max -No FER'!C20" display="Loan Term (Years)"/>
    <hyperlink ref="D3" location="'Option 2-$6K Max -No FER'!C16" display="Approximate gross household income (monthly)"/>
  </hyperlinks>
  <printOptions horizontalCentered="1" verticalCentered="1"/>
  <pageMargins left="0.25" right="0.25" top="0.75" bottom="0.75" header="0.3" footer="0.3"/>
  <pageSetup fitToHeight="1" fitToWidth="1" horizontalDpi="600" verticalDpi="600" orientation="portrait" scale="58" r:id="rId2"/>
  <ignoredErrors>
    <ignoredError sqref="C37" evalError="1"/>
  </ignoredErrors>
  <drawing r:id="rId1"/>
</worksheet>
</file>

<file path=xl/worksheets/sheet4.xml><?xml version="1.0" encoding="utf-8"?>
<worksheet xmlns="http://schemas.openxmlformats.org/spreadsheetml/2006/main" xmlns:r="http://schemas.openxmlformats.org/officeDocument/2006/relationships">
  <dimension ref="A1:D255"/>
  <sheetViews>
    <sheetView zoomScalePageLayoutView="0" workbookViewId="0" topLeftCell="A1">
      <selection activeCell="B2" sqref="B2:C255"/>
    </sheetView>
  </sheetViews>
  <sheetFormatPr defaultColWidth="9.140625" defaultRowHeight="15"/>
  <cols>
    <col min="1" max="1" width="28.140625" style="0" customWidth="1"/>
    <col min="2" max="2" width="12.28125" style="0" customWidth="1"/>
    <col min="3" max="3" width="12.7109375" style="0" customWidth="1"/>
  </cols>
  <sheetData>
    <row r="1" spans="1:4" ht="18.75">
      <c r="A1" t="s">
        <v>285</v>
      </c>
      <c r="B1" s="81" t="s">
        <v>397</v>
      </c>
      <c r="C1" s="82" t="s">
        <v>398</v>
      </c>
      <c r="D1" s="83" t="s">
        <v>424</v>
      </c>
    </row>
    <row r="2" spans="1:3" ht="15">
      <c r="A2" s="17" t="s">
        <v>31</v>
      </c>
      <c r="B2" s="153">
        <v>142000</v>
      </c>
      <c r="C2" s="153">
        <v>228000</v>
      </c>
    </row>
    <row r="3" spans="1:3" ht="15">
      <c r="A3" s="17" t="s">
        <v>32</v>
      </c>
      <c r="B3" s="153">
        <v>161000</v>
      </c>
      <c r="C3" s="153">
        <v>228000</v>
      </c>
    </row>
    <row r="4" spans="1:3" ht="15">
      <c r="A4" s="17" t="s">
        <v>33</v>
      </c>
      <c r="B4" s="153">
        <v>142000</v>
      </c>
      <c r="C4" s="153">
        <v>228000</v>
      </c>
    </row>
    <row r="5" spans="1:3" ht="15">
      <c r="A5" s="17" t="s">
        <v>34</v>
      </c>
      <c r="B5" s="153">
        <v>164000</v>
      </c>
      <c r="C5" s="153">
        <v>228000</v>
      </c>
    </row>
    <row r="6" spans="1:3" ht="15">
      <c r="A6" s="17" t="s">
        <v>35</v>
      </c>
      <c r="B6" s="153">
        <v>142000</v>
      </c>
      <c r="C6" s="153">
        <v>228000</v>
      </c>
    </row>
    <row r="7" spans="1:3" ht="15">
      <c r="A7" s="17" t="s">
        <v>36</v>
      </c>
      <c r="B7" s="153">
        <v>149000</v>
      </c>
      <c r="C7" s="153">
        <v>228000</v>
      </c>
    </row>
    <row r="8" spans="1:3" ht="15">
      <c r="A8" s="17" t="s">
        <v>37</v>
      </c>
      <c r="B8" s="153">
        <v>142000</v>
      </c>
      <c r="C8" s="153">
        <v>228000</v>
      </c>
    </row>
    <row r="9" spans="1:3" ht="15">
      <c r="A9" s="17" t="s">
        <v>38</v>
      </c>
      <c r="B9" s="153">
        <v>162000</v>
      </c>
      <c r="C9" s="153">
        <v>228000</v>
      </c>
    </row>
    <row r="10" spans="1:3" ht="15">
      <c r="A10" s="17" t="s">
        <v>39</v>
      </c>
      <c r="B10" s="153">
        <v>142000</v>
      </c>
      <c r="C10" s="153">
        <v>228000</v>
      </c>
    </row>
    <row r="11" spans="1:3" ht="15">
      <c r="A11" s="17" t="s">
        <v>40</v>
      </c>
      <c r="B11" s="153">
        <v>166000</v>
      </c>
      <c r="C11" s="153">
        <v>228000</v>
      </c>
    </row>
    <row r="12" spans="1:3" ht="15">
      <c r="A12" s="17" t="s">
        <v>41</v>
      </c>
      <c r="B12" s="153">
        <v>217000</v>
      </c>
      <c r="C12" s="153">
        <v>228000</v>
      </c>
    </row>
    <row r="13" spans="1:3" ht="20.25" customHeight="1">
      <c r="A13" s="17" t="s">
        <v>42</v>
      </c>
      <c r="B13" s="153">
        <v>142000</v>
      </c>
      <c r="C13" s="153">
        <v>228000</v>
      </c>
    </row>
    <row r="14" spans="1:3" ht="15">
      <c r="A14" s="17" t="s">
        <v>43</v>
      </c>
      <c r="B14" s="153">
        <v>142000</v>
      </c>
      <c r="C14" s="153">
        <v>228000</v>
      </c>
    </row>
    <row r="15" spans="1:3" ht="15">
      <c r="A15" s="17" t="s">
        <v>44</v>
      </c>
      <c r="B15" s="153">
        <v>142000</v>
      </c>
      <c r="C15" s="153">
        <v>228000</v>
      </c>
    </row>
    <row r="16" spans="1:3" ht="15">
      <c r="A16" s="17" t="s">
        <v>45</v>
      </c>
      <c r="B16" s="153">
        <v>157000</v>
      </c>
      <c r="C16" s="153">
        <v>228000</v>
      </c>
    </row>
    <row r="17" spans="1:3" ht="15">
      <c r="A17" s="17" t="s">
        <v>46</v>
      </c>
      <c r="B17" s="153">
        <v>187000</v>
      </c>
      <c r="C17" s="153">
        <v>228000</v>
      </c>
    </row>
    <row r="18" spans="1:3" ht="15">
      <c r="A18" s="17" t="s">
        <v>47</v>
      </c>
      <c r="B18" s="153">
        <v>142000</v>
      </c>
      <c r="C18" s="153">
        <v>228000</v>
      </c>
    </row>
    <row r="19" spans="1:3" ht="15">
      <c r="A19" s="17" t="s">
        <v>48</v>
      </c>
      <c r="B19" s="153">
        <v>142000</v>
      </c>
      <c r="C19" s="153">
        <v>228000</v>
      </c>
    </row>
    <row r="20" spans="1:3" ht="15">
      <c r="A20" s="17" t="s">
        <v>49</v>
      </c>
      <c r="B20" s="153">
        <v>151000</v>
      </c>
      <c r="C20" s="153">
        <v>228000</v>
      </c>
    </row>
    <row r="21" spans="1:3" ht="15">
      <c r="A21" s="17" t="s">
        <v>50</v>
      </c>
      <c r="B21" s="153">
        <v>166000</v>
      </c>
      <c r="C21" s="153">
        <v>228000</v>
      </c>
    </row>
    <row r="22" spans="1:3" ht="15">
      <c r="A22" s="17" t="s">
        <v>51</v>
      </c>
      <c r="B22" s="153">
        <v>161000</v>
      </c>
      <c r="C22" s="153">
        <v>228000</v>
      </c>
    </row>
    <row r="23" spans="1:3" ht="15">
      <c r="A23" s="17" t="s">
        <v>52</v>
      </c>
      <c r="B23" s="153">
        <v>162000</v>
      </c>
      <c r="C23" s="153">
        <v>228000</v>
      </c>
    </row>
    <row r="24" spans="1:3" ht="15">
      <c r="A24" s="17" t="s">
        <v>53</v>
      </c>
      <c r="B24" s="153">
        <v>142000</v>
      </c>
      <c r="C24" s="153">
        <v>228000</v>
      </c>
    </row>
    <row r="25" spans="1:3" ht="15">
      <c r="A25" s="17" t="s">
        <v>54</v>
      </c>
      <c r="B25" s="153">
        <v>142000</v>
      </c>
      <c r="C25" s="153">
        <v>228000</v>
      </c>
    </row>
    <row r="26" spans="1:3" ht="15">
      <c r="A26" s="17" t="s">
        <v>55</v>
      </c>
      <c r="B26" s="153">
        <v>142000</v>
      </c>
      <c r="C26" s="153">
        <v>228000</v>
      </c>
    </row>
    <row r="27" spans="1:3" ht="15">
      <c r="A27" s="17" t="s">
        <v>56</v>
      </c>
      <c r="B27" s="153">
        <v>160000</v>
      </c>
      <c r="C27" s="153">
        <v>228000</v>
      </c>
    </row>
    <row r="28" spans="1:3" ht="15">
      <c r="A28" s="17" t="s">
        <v>57</v>
      </c>
      <c r="B28" s="153">
        <v>151000</v>
      </c>
      <c r="C28" s="153">
        <v>228000</v>
      </c>
    </row>
    <row r="29" spans="1:3" ht="15">
      <c r="A29" s="17" t="s">
        <v>58</v>
      </c>
      <c r="B29" s="153">
        <v>217000</v>
      </c>
      <c r="C29" s="153">
        <v>228000</v>
      </c>
    </row>
    <row r="30" spans="1:3" ht="15">
      <c r="A30" s="17" t="s">
        <v>59</v>
      </c>
      <c r="B30" s="153">
        <v>142000</v>
      </c>
      <c r="C30" s="153">
        <v>228000</v>
      </c>
    </row>
    <row r="31" spans="1:3" ht="15">
      <c r="A31" s="17" t="s">
        <v>60</v>
      </c>
      <c r="B31" s="153">
        <v>142000</v>
      </c>
      <c r="C31" s="153">
        <v>228000</v>
      </c>
    </row>
    <row r="32" spans="1:3" ht="15">
      <c r="A32" s="17" t="s">
        <v>61</v>
      </c>
      <c r="B32" s="153">
        <v>142000</v>
      </c>
      <c r="C32" s="153">
        <v>228000</v>
      </c>
    </row>
    <row r="33" spans="1:3" ht="15">
      <c r="A33" s="17" t="s">
        <v>62</v>
      </c>
      <c r="B33" s="153">
        <v>142000</v>
      </c>
      <c r="C33" s="153">
        <v>228000</v>
      </c>
    </row>
    <row r="34" spans="1:3" ht="15">
      <c r="A34" s="17" t="s">
        <v>63</v>
      </c>
      <c r="B34" s="153">
        <v>149000</v>
      </c>
      <c r="C34" s="153">
        <v>228000</v>
      </c>
    </row>
    <row r="35" spans="1:3" ht="15">
      <c r="A35" s="17" t="s">
        <v>64</v>
      </c>
      <c r="B35" s="153">
        <v>142000</v>
      </c>
      <c r="C35" s="153">
        <v>228000</v>
      </c>
    </row>
    <row r="36" spans="1:3" ht="15">
      <c r="A36" s="17" t="s">
        <v>65</v>
      </c>
      <c r="B36" s="153">
        <v>142000</v>
      </c>
      <c r="C36" s="153">
        <v>228000</v>
      </c>
    </row>
    <row r="37" spans="1:3" ht="15">
      <c r="A37" s="17" t="s">
        <v>66</v>
      </c>
      <c r="B37" s="153">
        <v>176000</v>
      </c>
      <c r="C37" s="153">
        <v>228000</v>
      </c>
    </row>
    <row r="38" spans="1:3" ht="15">
      <c r="A38" s="17" t="s">
        <v>67</v>
      </c>
      <c r="B38" s="153">
        <v>142000</v>
      </c>
      <c r="C38" s="153">
        <v>228000</v>
      </c>
    </row>
    <row r="39" spans="1:3" ht="15">
      <c r="A39" s="17" t="s">
        <v>68</v>
      </c>
      <c r="B39" s="153">
        <v>142000</v>
      </c>
      <c r="C39" s="153">
        <v>228000</v>
      </c>
    </row>
    <row r="40" spans="1:3" ht="15">
      <c r="A40" s="17" t="s">
        <v>69</v>
      </c>
      <c r="B40" s="153">
        <v>142000</v>
      </c>
      <c r="C40" s="153">
        <v>228000</v>
      </c>
    </row>
    <row r="41" spans="1:3" ht="15">
      <c r="A41" s="17" t="s">
        <v>70</v>
      </c>
      <c r="B41" s="153">
        <v>142000</v>
      </c>
      <c r="C41" s="153">
        <v>228000</v>
      </c>
    </row>
    <row r="42" spans="1:3" ht="15">
      <c r="A42" s="17" t="s">
        <v>71</v>
      </c>
      <c r="B42" s="153">
        <v>142000</v>
      </c>
      <c r="C42" s="153">
        <v>228000</v>
      </c>
    </row>
    <row r="43" spans="1:3" ht="15">
      <c r="A43" s="17" t="s">
        <v>72</v>
      </c>
      <c r="B43" s="153">
        <v>142000</v>
      </c>
      <c r="C43" s="153">
        <v>228000</v>
      </c>
    </row>
    <row r="44" spans="1:3" ht="15">
      <c r="A44" s="17" t="s">
        <v>73</v>
      </c>
      <c r="B44" s="153">
        <v>214000</v>
      </c>
      <c r="C44" s="153">
        <v>228000</v>
      </c>
    </row>
    <row r="45" spans="1:3" ht="15">
      <c r="A45" s="17" t="s">
        <v>74</v>
      </c>
      <c r="B45" s="153">
        <v>142000</v>
      </c>
      <c r="C45" s="153">
        <v>228000</v>
      </c>
    </row>
    <row r="46" spans="1:3" ht="15">
      <c r="A46" s="17" t="s">
        <v>75</v>
      </c>
      <c r="B46" s="153">
        <v>152000</v>
      </c>
      <c r="C46" s="153">
        <v>228000</v>
      </c>
    </row>
    <row r="47" spans="1:3" ht="15">
      <c r="A47" s="17" t="s">
        <v>76</v>
      </c>
      <c r="B47" s="153">
        <v>202000</v>
      </c>
      <c r="C47" s="153">
        <v>228000</v>
      </c>
    </row>
    <row r="48" spans="1:3" ht="15">
      <c r="A48" s="17" t="s">
        <v>77</v>
      </c>
      <c r="B48" s="153">
        <v>142000</v>
      </c>
      <c r="C48" s="153">
        <v>228000</v>
      </c>
    </row>
    <row r="49" spans="1:3" ht="15">
      <c r="A49" s="17" t="s">
        <v>78</v>
      </c>
      <c r="B49" s="153">
        <v>142000</v>
      </c>
      <c r="C49" s="153">
        <v>228000</v>
      </c>
    </row>
    <row r="50" spans="1:3" ht="15">
      <c r="A50" s="17" t="s">
        <v>79</v>
      </c>
      <c r="B50" s="153">
        <v>142000</v>
      </c>
      <c r="C50" s="153">
        <v>228000</v>
      </c>
    </row>
    <row r="51" spans="1:3" ht="15">
      <c r="A51" s="17" t="s">
        <v>80</v>
      </c>
      <c r="B51" s="153">
        <v>142000</v>
      </c>
      <c r="C51" s="153">
        <v>228000</v>
      </c>
    </row>
    <row r="52" spans="1:3" ht="15">
      <c r="A52" s="17" t="s">
        <v>81</v>
      </c>
      <c r="B52" s="153">
        <v>142000</v>
      </c>
      <c r="C52" s="153">
        <v>228000</v>
      </c>
    </row>
    <row r="53" spans="1:3" ht="15">
      <c r="A53" s="17" t="s">
        <v>82</v>
      </c>
      <c r="B53" s="153">
        <v>142000</v>
      </c>
      <c r="C53" s="153">
        <v>228000</v>
      </c>
    </row>
    <row r="54" spans="1:3" ht="15">
      <c r="A54" s="17" t="s">
        <v>83</v>
      </c>
      <c r="B54" s="153">
        <v>142000</v>
      </c>
      <c r="C54" s="153">
        <v>228000</v>
      </c>
    </row>
    <row r="55" spans="1:3" ht="15">
      <c r="A55" s="17" t="s">
        <v>84</v>
      </c>
      <c r="B55" s="153">
        <v>142000</v>
      </c>
      <c r="C55" s="153">
        <v>228000</v>
      </c>
    </row>
    <row r="56" spans="1:3" ht="15">
      <c r="A56" s="17" t="s">
        <v>85</v>
      </c>
      <c r="B56" s="153">
        <v>142000</v>
      </c>
      <c r="C56" s="153">
        <v>228000</v>
      </c>
    </row>
    <row r="57" spans="1:3" ht="15">
      <c r="A57" s="17" t="s">
        <v>86</v>
      </c>
      <c r="B57" s="153">
        <v>142000</v>
      </c>
      <c r="C57" s="153">
        <v>228000</v>
      </c>
    </row>
    <row r="58" spans="1:3" ht="15">
      <c r="A58" s="17" t="s">
        <v>87</v>
      </c>
      <c r="B58" s="153">
        <v>183000</v>
      </c>
      <c r="C58" s="153">
        <v>228000</v>
      </c>
    </row>
    <row r="59" spans="1:3" ht="15">
      <c r="A59" s="17" t="s">
        <v>88</v>
      </c>
      <c r="B59" s="153">
        <v>142000</v>
      </c>
      <c r="C59" s="153">
        <v>228000</v>
      </c>
    </row>
    <row r="60" spans="1:3" ht="15">
      <c r="A60" s="17" t="s">
        <v>89</v>
      </c>
      <c r="B60" s="153">
        <v>142000</v>
      </c>
      <c r="C60" s="153">
        <v>228000</v>
      </c>
    </row>
    <row r="61" spans="1:3" ht="15">
      <c r="A61" s="17" t="s">
        <v>90</v>
      </c>
      <c r="B61" s="153">
        <v>183000</v>
      </c>
      <c r="C61" s="153">
        <v>228000</v>
      </c>
    </row>
    <row r="62" spans="1:3" ht="15">
      <c r="A62" s="17" t="s">
        <v>91</v>
      </c>
      <c r="B62" s="153">
        <v>186000</v>
      </c>
      <c r="C62" s="153">
        <v>228000</v>
      </c>
    </row>
    <row r="63" spans="1:3" ht="15">
      <c r="A63" s="17" t="s">
        <v>92</v>
      </c>
      <c r="B63" s="153">
        <v>142000</v>
      </c>
      <c r="C63" s="153">
        <v>228000</v>
      </c>
    </row>
    <row r="64" spans="1:3" ht="15">
      <c r="A64" s="17" t="s">
        <v>93</v>
      </c>
      <c r="B64" s="153">
        <v>142000</v>
      </c>
      <c r="C64" s="153">
        <v>228000</v>
      </c>
    </row>
    <row r="65" spans="1:3" ht="15">
      <c r="A65" s="17" t="s">
        <v>94</v>
      </c>
      <c r="B65" s="153">
        <v>142000</v>
      </c>
      <c r="C65" s="153">
        <v>228000</v>
      </c>
    </row>
    <row r="66" spans="1:3" ht="15">
      <c r="A66" s="17" t="s">
        <v>95</v>
      </c>
      <c r="B66" s="153">
        <v>142000</v>
      </c>
      <c r="C66" s="153">
        <v>228000</v>
      </c>
    </row>
    <row r="67" spans="1:3" ht="15">
      <c r="A67" s="17" t="s">
        <v>96</v>
      </c>
      <c r="B67" s="153">
        <v>142000</v>
      </c>
      <c r="C67" s="153">
        <v>228000</v>
      </c>
    </row>
    <row r="68" spans="1:3" ht="15">
      <c r="A68" s="17" t="s">
        <v>97</v>
      </c>
      <c r="B68" s="153">
        <v>142000</v>
      </c>
      <c r="C68" s="153">
        <v>228000</v>
      </c>
    </row>
    <row r="69" spans="1:3" ht="15">
      <c r="A69" s="17" t="s">
        <v>98</v>
      </c>
      <c r="B69" s="153">
        <v>172000</v>
      </c>
      <c r="C69" s="153">
        <v>228000</v>
      </c>
    </row>
    <row r="70" spans="1:3" ht="15">
      <c r="A70" s="17" t="s">
        <v>99</v>
      </c>
      <c r="B70" s="153">
        <v>142000</v>
      </c>
      <c r="C70" s="153">
        <v>228000</v>
      </c>
    </row>
    <row r="71" spans="1:3" ht="15">
      <c r="A71" s="17" t="s">
        <v>101</v>
      </c>
      <c r="B71" s="153">
        <v>142000</v>
      </c>
      <c r="C71" s="153">
        <v>228000</v>
      </c>
    </row>
    <row r="72" spans="1:3" ht="15">
      <c r="A72" s="17" t="s">
        <v>100</v>
      </c>
      <c r="B72" s="153">
        <v>183000</v>
      </c>
      <c r="C72" s="153">
        <v>228000</v>
      </c>
    </row>
    <row r="73" spans="1:3" ht="15">
      <c r="A73" s="17" t="s">
        <v>102</v>
      </c>
      <c r="B73" s="153">
        <v>142000</v>
      </c>
      <c r="C73" s="153">
        <v>228000</v>
      </c>
    </row>
    <row r="74" spans="1:3" ht="15">
      <c r="A74" s="17" t="s">
        <v>103</v>
      </c>
      <c r="B74" s="153">
        <v>142000</v>
      </c>
      <c r="C74" s="153">
        <v>228000</v>
      </c>
    </row>
    <row r="75" spans="1:3" ht="15">
      <c r="A75" s="17" t="s">
        <v>104</v>
      </c>
      <c r="B75" s="153">
        <v>142000</v>
      </c>
      <c r="C75" s="153">
        <v>228000</v>
      </c>
    </row>
    <row r="76" spans="1:3" ht="15">
      <c r="A76" s="17" t="s">
        <v>105</v>
      </c>
      <c r="B76" s="153">
        <v>160000</v>
      </c>
      <c r="C76" s="153">
        <v>228000</v>
      </c>
    </row>
    <row r="77" spans="1:3" ht="15">
      <c r="A77" s="17" t="s">
        <v>106</v>
      </c>
      <c r="B77" s="153">
        <v>142000</v>
      </c>
      <c r="C77" s="153">
        <v>228000</v>
      </c>
    </row>
    <row r="78" spans="1:3" ht="15">
      <c r="A78" s="17" t="s">
        <v>107</v>
      </c>
      <c r="B78" s="153">
        <v>142000</v>
      </c>
      <c r="C78" s="153">
        <v>228000</v>
      </c>
    </row>
    <row r="79" spans="1:3" ht="15">
      <c r="A79" s="17" t="s">
        <v>108</v>
      </c>
      <c r="B79" s="153">
        <v>142000</v>
      </c>
      <c r="C79" s="153">
        <v>228000</v>
      </c>
    </row>
    <row r="80" spans="1:3" ht="15">
      <c r="A80" s="17" t="s">
        <v>109</v>
      </c>
      <c r="B80" s="153">
        <v>182000</v>
      </c>
      <c r="C80" s="153">
        <v>228000</v>
      </c>
    </row>
    <row r="81" spans="1:3" ht="15">
      <c r="A81" s="17" t="s">
        <v>110</v>
      </c>
      <c r="B81" s="153">
        <v>184000</v>
      </c>
      <c r="C81" s="153">
        <v>228000</v>
      </c>
    </row>
    <row r="82" spans="1:3" ht="15">
      <c r="A82" s="17" t="s">
        <v>111</v>
      </c>
      <c r="B82" s="153">
        <v>142000</v>
      </c>
      <c r="C82" s="153">
        <v>228000</v>
      </c>
    </row>
    <row r="83" spans="1:3" ht="15">
      <c r="A83" s="17" t="s">
        <v>112</v>
      </c>
      <c r="B83" s="153">
        <v>142000</v>
      </c>
      <c r="C83" s="153">
        <v>228000</v>
      </c>
    </row>
    <row r="84" spans="1:3" ht="15">
      <c r="A84" s="17" t="s">
        <v>113</v>
      </c>
      <c r="B84" s="153">
        <v>152000</v>
      </c>
      <c r="C84" s="153">
        <v>228000</v>
      </c>
    </row>
    <row r="85" spans="1:3" ht="15">
      <c r="A85" s="17" t="s">
        <v>114</v>
      </c>
      <c r="B85" s="153">
        <v>164000</v>
      </c>
      <c r="C85" s="153">
        <v>228000</v>
      </c>
    </row>
    <row r="86" spans="1:3" ht="15">
      <c r="A86" s="17" t="s">
        <v>115</v>
      </c>
      <c r="B86" s="153">
        <v>142000</v>
      </c>
      <c r="C86" s="153">
        <v>228000</v>
      </c>
    </row>
    <row r="87" spans="1:3" ht="15">
      <c r="A87" s="17" t="s">
        <v>116</v>
      </c>
      <c r="B87" s="153">
        <v>200000</v>
      </c>
      <c r="C87" s="153">
        <v>228000</v>
      </c>
    </row>
    <row r="88" spans="1:3" ht="15">
      <c r="A88" s="17" t="s">
        <v>117</v>
      </c>
      <c r="B88" s="153">
        <v>152000</v>
      </c>
      <c r="C88" s="153">
        <v>228000</v>
      </c>
    </row>
    <row r="89" spans="1:3" ht="15">
      <c r="A89" s="17" t="s">
        <v>118</v>
      </c>
      <c r="B89" s="153">
        <v>161000</v>
      </c>
      <c r="C89" s="153">
        <v>228000</v>
      </c>
    </row>
    <row r="90" spans="1:3" ht="15">
      <c r="A90" s="17" t="s">
        <v>119</v>
      </c>
      <c r="B90" s="153">
        <v>142000</v>
      </c>
      <c r="C90" s="153">
        <v>228000</v>
      </c>
    </row>
    <row r="91" spans="1:3" ht="15">
      <c r="A91" s="17" t="s">
        <v>120</v>
      </c>
      <c r="B91" s="153">
        <v>142000</v>
      </c>
      <c r="C91" s="153">
        <v>228000</v>
      </c>
    </row>
    <row r="92" spans="1:3" ht="15">
      <c r="A92" s="17" t="s">
        <v>121</v>
      </c>
      <c r="B92" s="153">
        <v>142000</v>
      </c>
      <c r="C92" s="153">
        <v>228000</v>
      </c>
    </row>
    <row r="93" spans="1:3" ht="15">
      <c r="A93" s="17" t="s">
        <v>122</v>
      </c>
      <c r="B93" s="153">
        <v>149000</v>
      </c>
      <c r="C93" s="153">
        <v>228000</v>
      </c>
    </row>
    <row r="94" spans="1:3" ht="15">
      <c r="A94" s="17" t="s">
        <v>123</v>
      </c>
      <c r="B94" s="153">
        <v>150000</v>
      </c>
      <c r="C94" s="153">
        <v>228000</v>
      </c>
    </row>
    <row r="95" spans="1:3" ht="15">
      <c r="A95" s="17" t="s">
        <v>124</v>
      </c>
      <c r="B95" s="153">
        <v>176000</v>
      </c>
      <c r="C95" s="153">
        <v>228000</v>
      </c>
    </row>
    <row r="96" spans="1:3" ht="15">
      <c r="A96" s="17" t="s">
        <v>125</v>
      </c>
      <c r="B96" s="153">
        <v>142000</v>
      </c>
      <c r="C96" s="153">
        <v>228000</v>
      </c>
    </row>
    <row r="97" spans="1:3" ht="15">
      <c r="A97" s="17" t="s">
        <v>126</v>
      </c>
      <c r="B97" s="153">
        <v>142000</v>
      </c>
      <c r="C97" s="153">
        <v>228000</v>
      </c>
    </row>
    <row r="98" spans="1:3" ht="15">
      <c r="A98" s="17" t="s">
        <v>127</v>
      </c>
      <c r="B98" s="153">
        <v>142000</v>
      </c>
      <c r="C98" s="153">
        <v>228000</v>
      </c>
    </row>
    <row r="99" spans="1:3" ht="15">
      <c r="A99" s="17" t="s">
        <v>128</v>
      </c>
      <c r="B99" s="153">
        <v>142000</v>
      </c>
      <c r="C99" s="153">
        <v>228000</v>
      </c>
    </row>
    <row r="100" spans="1:3" ht="15">
      <c r="A100" s="17" t="s">
        <v>129</v>
      </c>
      <c r="B100" s="153">
        <v>142000</v>
      </c>
      <c r="C100" s="153">
        <v>228000</v>
      </c>
    </row>
    <row r="101" spans="1:3" ht="15">
      <c r="A101" s="17" t="s">
        <v>130</v>
      </c>
      <c r="B101" s="153">
        <v>161000</v>
      </c>
      <c r="C101" s="153">
        <v>228000</v>
      </c>
    </row>
    <row r="102" spans="1:3" ht="15">
      <c r="A102" s="17" t="s">
        <v>131</v>
      </c>
      <c r="B102" s="153">
        <v>164000</v>
      </c>
      <c r="C102" s="153">
        <v>228000</v>
      </c>
    </row>
    <row r="103" spans="1:3" ht="15">
      <c r="A103" s="17" t="s">
        <v>132</v>
      </c>
      <c r="B103" s="153">
        <v>147000</v>
      </c>
      <c r="C103" s="153">
        <v>228000</v>
      </c>
    </row>
    <row r="104" spans="1:3" ht="15">
      <c r="A104" s="17" t="s">
        <v>133</v>
      </c>
      <c r="B104" s="153">
        <v>154000</v>
      </c>
      <c r="C104" s="153">
        <v>228000</v>
      </c>
    </row>
    <row r="105" spans="1:3" ht="15">
      <c r="A105" s="17" t="s">
        <v>134</v>
      </c>
      <c r="B105" s="153">
        <v>142000</v>
      </c>
      <c r="C105" s="153">
        <v>228000</v>
      </c>
    </row>
    <row r="106" spans="1:3" ht="15">
      <c r="A106" s="17" t="s">
        <v>135</v>
      </c>
      <c r="B106" s="153">
        <v>217000</v>
      </c>
      <c r="C106" s="153">
        <v>228000</v>
      </c>
    </row>
    <row r="107" spans="1:3" ht="15">
      <c r="A107" s="17" t="s">
        <v>136</v>
      </c>
      <c r="B107" s="153">
        <v>142000</v>
      </c>
      <c r="C107" s="153">
        <v>228000</v>
      </c>
    </row>
    <row r="108" spans="1:3" ht="15">
      <c r="A108" s="17" t="s">
        <v>137</v>
      </c>
      <c r="B108" s="153">
        <v>166000</v>
      </c>
      <c r="C108" s="153">
        <v>228000</v>
      </c>
    </row>
    <row r="109" spans="1:3" ht="15">
      <c r="A109" s="17" t="s">
        <v>138</v>
      </c>
      <c r="B109" s="153">
        <v>142000</v>
      </c>
      <c r="C109" s="153">
        <v>228000</v>
      </c>
    </row>
    <row r="110" spans="1:3" ht="15">
      <c r="A110" s="17" t="s">
        <v>139</v>
      </c>
      <c r="B110" s="153">
        <v>142000</v>
      </c>
      <c r="C110" s="153">
        <v>228000</v>
      </c>
    </row>
    <row r="111" spans="1:3" ht="15">
      <c r="A111" s="17" t="s">
        <v>140</v>
      </c>
      <c r="B111" s="153">
        <v>142000</v>
      </c>
      <c r="C111" s="153">
        <v>228000</v>
      </c>
    </row>
    <row r="112" spans="1:3" ht="15">
      <c r="A112" s="17" t="s">
        <v>141</v>
      </c>
      <c r="B112" s="153">
        <v>155000</v>
      </c>
      <c r="C112" s="153">
        <v>228000</v>
      </c>
    </row>
    <row r="113" spans="1:3" ht="15">
      <c r="A113" s="17" t="s">
        <v>142</v>
      </c>
      <c r="B113" s="153">
        <v>142000</v>
      </c>
      <c r="C113" s="153">
        <v>228000</v>
      </c>
    </row>
    <row r="114" spans="1:3" ht="15">
      <c r="A114" s="17" t="s">
        <v>143</v>
      </c>
      <c r="B114" s="153">
        <v>142000</v>
      </c>
      <c r="C114" s="153">
        <v>228000</v>
      </c>
    </row>
    <row r="115" spans="1:3" ht="15">
      <c r="A115" s="17" t="s">
        <v>144</v>
      </c>
      <c r="B115" s="153">
        <v>142000</v>
      </c>
      <c r="C115" s="153">
        <v>228000</v>
      </c>
    </row>
    <row r="116" spans="1:3" ht="15">
      <c r="A116" s="17" t="s">
        <v>145</v>
      </c>
      <c r="B116" s="153">
        <v>142000</v>
      </c>
      <c r="C116" s="153">
        <v>228000</v>
      </c>
    </row>
    <row r="117" spans="1:3" ht="15">
      <c r="A117" s="17" t="s">
        <v>146</v>
      </c>
      <c r="B117" s="153">
        <v>183000</v>
      </c>
      <c r="C117" s="153">
        <v>228000</v>
      </c>
    </row>
    <row r="118" spans="1:3" ht="15">
      <c r="A118" s="17" t="s">
        <v>147</v>
      </c>
      <c r="B118" s="153">
        <v>142000</v>
      </c>
      <c r="C118" s="153">
        <v>228000</v>
      </c>
    </row>
    <row r="119" spans="1:3" ht="15">
      <c r="A119" s="17" t="s">
        <v>148</v>
      </c>
      <c r="B119" s="153">
        <v>147000</v>
      </c>
      <c r="C119" s="153">
        <v>228000</v>
      </c>
    </row>
    <row r="120" spans="1:3" ht="15">
      <c r="A120" s="17" t="s">
        <v>149</v>
      </c>
      <c r="B120" s="153">
        <v>142000</v>
      </c>
      <c r="C120" s="153">
        <v>228000</v>
      </c>
    </row>
    <row r="121" spans="1:3" ht="15">
      <c r="A121" s="17" t="s">
        <v>150</v>
      </c>
      <c r="B121" s="153">
        <v>142000</v>
      </c>
      <c r="C121" s="153">
        <v>228000</v>
      </c>
    </row>
    <row r="122" spans="1:3" ht="15">
      <c r="A122" s="17" t="s">
        <v>151</v>
      </c>
      <c r="B122" s="153">
        <v>142000</v>
      </c>
      <c r="C122" s="153">
        <v>228000</v>
      </c>
    </row>
    <row r="123" spans="1:3" ht="15">
      <c r="A123" s="17" t="s">
        <v>152</v>
      </c>
      <c r="B123" s="153">
        <v>187000</v>
      </c>
      <c r="C123" s="153">
        <v>228000</v>
      </c>
    </row>
    <row r="124" spans="1:3" ht="15">
      <c r="A124" s="17" t="s">
        <v>153</v>
      </c>
      <c r="B124" s="153">
        <v>142000</v>
      </c>
      <c r="C124" s="153">
        <v>228000</v>
      </c>
    </row>
    <row r="125" spans="1:3" ht="15">
      <c r="A125" s="17" t="s">
        <v>154</v>
      </c>
      <c r="B125" s="153">
        <v>142000</v>
      </c>
      <c r="C125" s="153">
        <v>228000</v>
      </c>
    </row>
    <row r="126" spans="1:3" ht="15">
      <c r="A126" s="17" t="s">
        <v>155</v>
      </c>
      <c r="B126" s="153">
        <v>142000</v>
      </c>
      <c r="C126" s="153">
        <v>228000</v>
      </c>
    </row>
    <row r="127" spans="1:3" ht="15">
      <c r="A127" s="17" t="s">
        <v>156</v>
      </c>
      <c r="B127" s="153">
        <v>152000</v>
      </c>
      <c r="C127" s="153">
        <v>228000</v>
      </c>
    </row>
    <row r="128" spans="1:3" ht="15">
      <c r="A128" s="17" t="s">
        <v>157</v>
      </c>
      <c r="B128" s="153">
        <v>142000</v>
      </c>
      <c r="C128" s="153">
        <v>228000</v>
      </c>
    </row>
    <row r="129" spans="1:3" ht="15">
      <c r="A129" s="17" t="s">
        <v>158</v>
      </c>
      <c r="B129" s="153">
        <v>142000</v>
      </c>
      <c r="C129" s="153">
        <v>228000</v>
      </c>
    </row>
    <row r="130" spans="1:3" ht="15">
      <c r="A130" s="17" t="s">
        <v>159</v>
      </c>
      <c r="B130" s="153">
        <v>183000</v>
      </c>
      <c r="C130" s="153">
        <v>228000</v>
      </c>
    </row>
    <row r="131" spans="1:3" ht="15">
      <c r="A131" s="17" t="s">
        <v>160</v>
      </c>
      <c r="B131" s="153">
        <v>223000</v>
      </c>
      <c r="C131" s="153">
        <v>228000</v>
      </c>
    </row>
    <row r="132" spans="1:3" ht="15">
      <c r="A132" s="17" t="s">
        <v>161</v>
      </c>
      <c r="B132" s="153">
        <v>142000</v>
      </c>
      <c r="C132" s="153">
        <v>228000</v>
      </c>
    </row>
    <row r="133" spans="1:3" ht="15">
      <c r="A133" s="17" t="s">
        <v>162</v>
      </c>
      <c r="B133" s="153">
        <v>142000</v>
      </c>
      <c r="C133" s="153">
        <v>228000</v>
      </c>
    </row>
    <row r="134" spans="1:3" ht="15">
      <c r="A134" s="17" t="s">
        <v>163</v>
      </c>
      <c r="B134" s="153">
        <v>155000</v>
      </c>
      <c r="C134" s="153">
        <v>228000</v>
      </c>
    </row>
    <row r="135" spans="1:3" ht="15">
      <c r="A135" s="17" t="s">
        <v>164</v>
      </c>
      <c r="B135" s="153">
        <v>142000</v>
      </c>
      <c r="C135" s="153">
        <v>228000</v>
      </c>
    </row>
    <row r="136" spans="1:3" ht="15">
      <c r="A136" s="17" t="s">
        <v>165</v>
      </c>
      <c r="B136" s="153">
        <v>142000</v>
      </c>
      <c r="C136" s="153">
        <v>228000</v>
      </c>
    </row>
    <row r="137" spans="1:3" ht="15">
      <c r="A137" s="17" t="s">
        <v>166</v>
      </c>
      <c r="B137" s="153">
        <v>142000</v>
      </c>
      <c r="C137" s="153">
        <v>228000</v>
      </c>
    </row>
    <row r="138" spans="1:3" ht="15">
      <c r="A138" s="17" t="s">
        <v>167</v>
      </c>
      <c r="B138" s="153">
        <v>142000</v>
      </c>
      <c r="C138" s="153">
        <v>228000</v>
      </c>
    </row>
    <row r="139" spans="1:3" ht="15">
      <c r="A139" s="17" t="s">
        <v>168</v>
      </c>
      <c r="B139" s="153">
        <v>142000</v>
      </c>
      <c r="C139" s="153">
        <v>228000</v>
      </c>
    </row>
    <row r="140" spans="1:3" ht="15">
      <c r="A140" s="17" t="s">
        <v>172</v>
      </c>
      <c r="B140" s="153">
        <v>142000</v>
      </c>
      <c r="C140" s="153">
        <v>228000</v>
      </c>
    </row>
    <row r="141" spans="1:3" ht="15">
      <c r="A141" s="17" t="s">
        <v>169</v>
      </c>
      <c r="B141" s="153">
        <v>142000</v>
      </c>
      <c r="C141" s="153">
        <v>228000</v>
      </c>
    </row>
    <row r="142" spans="1:3" ht="15">
      <c r="A142" s="17" t="s">
        <v>170</v>
      </c>
      <c r="B142" s="153">
        <v>142000</v>
      </c>
      <c r="C142" s="153">
        <v>228000</v>
      </c>
    </row>
    <row r="143" spans="1:3" ht="15">
      <c r="A143" s="17" t="s">
        <v>171</v>
      </c>
      <c r="B143" s="153">
        <v>142000</v>
      </c>
      <c r="C143" s="153">
        <v>228000</v>
      </c>
    </row>
    <row r="144" spans="1:3" ht="15">
      <c r="A144" s="17" t="s">
        <v>173</v>
      </c>
      <c r="B144" s="153">
        <v>142000</v>
      </c>
      <c r="C144" s="153">
        <v>228000</v>
      </c>
    </row>
    <row r="145" spans="1:3" ht="15">
      <c r="A145" s="17" t="s">
        <v>174</v>
      </c>
      <c r="B145" s="153">
        <v>142000</v>
      </c>
      <c r="C145" s="153">
        <v>228000</v>
      </c>
    </row>
    <row r="146" spans="1:3" ht="15">
      <c r="A146" s="17" t="s">
        <v>175</v>
      </c>
      <c r="B146" s="153">
        <v>147000</v>
      </c>
      <c r="C146" s="153">
        <v>228000</v>
      </c>
    </row>
    <row r="147" spans="1:3" ht="15">
      <c r="A147" s="17" t="s">
        <v>176</v>
      </c>
      <c r="B147" s="153">
        <v>164000</v>
      </c>
      <c r="C147" s="153">
        <v>228000</v>
      </c>
    </row>
    <row r="148" spans="1:3" ht="15">
      <c r="A148" s="17" t="s">
        <v>177</v>
      </c>
      <c r="B148" s="153">
        <v>142000</v>
      </c>
      <c r="C148" s="153">
        <v>228000</v>
      </c>
    </row>
    <row r="149" spans="1:3" ht="15">
      <c r="A149" s="17" t="s">
        <v>178</v>
      </c>
      <c r="B149" s="153">
        <v>142000</v>
      </c>
      <c r="C149" s="153">
        <v>228000</v>
      </c>
    </row>
    <row r="150" spans="1:3" ht="15">
      <c r="A150" s="17" t="s">
        <v>179</v>
      </c>
      <c r="B150" s="153">
        <v>142000</v>
      </c>
      <c r="C150" s="153">
        <v>228000</v>
      </c>
    </row>
    <row r="151" spans="1:3" ht="15">
      <c r="A151" s="17" t="s">
        <v>180</v>
      </c>
      <c r="B151" s="153">
        <v>176000</v>
      </c>
      <c r="C151" s="153">
        <v>228000</v>
      </c>
    </row>
    <row r="152" spans="1:3" ht="15">
      <c r="A152" s="17" t="s">
        <v>181</v>
      </c>
      <c r="B152" s="153">
        <v>142000</v>
      </c>
      <c r="C152" s="153">
        <v>228000</v>
      </c>
    </row>
    <row r="153" spans="1:3" ht="15">
      <c r="A153" s="17" t="s">
        <v>182</v>
      </c>
      <c r="B153" s="153">
        <v>143000</v>
      </c>
      <c r="C153" s="153">
        <v>228000</v>
      </c>
    </row>
    <row r="154" spans="1:3" ht="15">
      <c r="A154" s="17" t="s">
        <v>183</v>
      </c>
      <c r="B154" s="153">
        <v>142000</v>
      </c>
      <c r="C154" s="153">
        <v>228000</v>
      </c>
    </row>
    <row r="155" spans="1:3" ht="15">
      <c r="A155" s="17" t="s">
        <v>187</v>
      </c>
      <c r="B155" s="153">
        <v>142000</v>
      </c>
      <c r="C155" s="153">
        <v>228000</v>
      </c>
    </row>
    <row r="156" spans="1:3" ht="15">
      <c r="A156" s="17" t="s">
        <v>188</v>
      </c>
      <c r="B156" s="153">
        <v>142000</v>
      </c>
      <c r="C156" s="153">
        <v>228000</v>
      </c>
    </row>
    <row r="157" spans="1:3" ht="15">
      <c r="A157" s="17" t="s">
        <v>189</v>
      </c>
      <c r="B157" s="153">
        <v>143000</v>
      </c>
      <c r="C157" s="153">
        <v>228000</v>
      </c>
    </row>
    <row r="158" spans="1:3" ht="15">
      <c r="A158" s="17" t="s">
        <v>190</v>
      </c>
      <c r="B158" s="153">
        <v>142000</v>
      </c>
      <c r="C158" s="153">
        <v>228000</v>
      </c>
    </row>
    <row r="159" spans="1:3" ht="15">
      <c r="A159" s="17" t="s">
        <v>191</v>
      </c>
      <c r="B159" s="153">
        <v>142000</v>
      </c>
      <c r="C159" s="153">
        <v>228000</v>
      </c>
    </row>
    <row r="160" spans="1:3" ht="15">
      <c r="A160" s="17" t="s">
        <v>192</v>
      </c>
      <c r="B160" s="153">
        <v>142000</v>
      </c>
      <c r="C160" s="153">
        <v>228000</v>
      </c>
    </row>
    <row r="161" spans="1:3" ht="15">
      <c r="A161" s="17" t="s">
        <v>184</v>
      </c>
      <c r="B161" s="153">
        <v>142000</v>
      </c>
      <c r="C161" s="153">
        <v>228000</v>
      </c>
    </row>
    <row r="162" spans="1:3" ht="15">
      <c r="A162" s="17" t="s">
        <v>185</v>
      </c>
      <c r="B162" s="153">
        <v>145000</v>
      </c>
      <c r="C162" s="153">
        <v>228000</v>
      </c>
    </row>
    <row r="163" spans="1:3" ht="15">
      <c r="A163" s="17" t="s">
        <v>186</v>
      </c>
      <c r="B163" s="153">
        <v>142000</v>
      </c>
      <c r="C163" s="153">
        <v>228000</v>
      </c>
    </row>
    <row r="164" spans="1:3" ht="15">
      <c r="A164" s="17" t="s">
        <v>193</v>
      </c>
      <c r="B164" s="153">
        <v>152000</v>
      </c>
      <c r="C164" s="153">
        <v>228000</v>
      </c>
    </row>
    <row r="165" spans="1:3" ht="15">
      <c r="A165" s="17" t="s">
        <v>194</v>
      </c>
      <c r="B165" s="153">
        <v>142000</v>
      </c>
      <c r="C165" s="153">
        <v>228000</v>
      </c>
    </row>
    <row r="166" spans="1:3" ht="15">
      <c r="A166" s="17" t="s">
        <v>195</v>
      </c>
      <c r="B166" s="153">
        <v>214000</v>
      </c>
      <c r="C166" s="153">
        <v>228000</v>
      </c>
    </row>
    <row r="167" spans="1:3" ht="15">
      <c r="A167" s="17" t="s">
        <v>196</v>
      </c>
      <c r="B167" s="153">
        <v>142000</v>
      </c>
      <c r="C167" s="153">
        <v>228000</v>
      </c>
    </row>
    <row r="168" spans="1:3" ht="15">
      <c r="A168" s="17" t="s">
        <v>197</v>
      </c>
      <c r="B168" s="153">
        <v>142000</v>
      </c>
      <c r="C168" s="153">
        <v>228000</v>
      </c>
    </row>
    <row r="169" spans="1:3" ht="15">
      <c r="A169" s="17" t="s">
        <v>198</v>
      </c>
      <c r="B169" s="153">
        <v>142000</v>
      </c>
      <c r="C169" s="153">
        <v>228000</v>
      </c>
    </row>
    <row r="170" spans="1:3" ht="15">
      <c r="A170" s="17" t="s">
        <v>199</v>
      </c>
      <c r="B170" s="153">
        <v>142000</v>
      </c>
      <c r="C170" s="153">
        <v>228000</v>
      </c>
    </row>
    <row r="171" spans="1:3" ht="15">
      <c r="A171" s="17" t="s">
        <v>200</v>
      </c>
      <c r="B171" s="153">
        <v>183000</v>
      </c>
      <c r="C171" s="153">
        <v>228000</v>
      </c>
    </row>
    <row r="172" spans="1:3" ht="15">
      <c r="A172" s="17" t="s">
        <v>201</v>
      </c>
      <c r="B172" s="153">
        <v>142000</v>
      </c>
      <c r="C172" s="153">
        <v>228000</v>
      </c>
    </row>
    <row r="173" spans="1:3" ht="15">
      <c r="A173" s="17" t="s">
        <v>202</v>
      </c>
      <c r="B173" s="153">
        <v>142000</v>
      </c>
      <c r="C173" s="153">
        <v>228000</v>
      </c>
    </row>
    <row r="174" spans="1:3" ht="15">
      <c r="A174" s="17" t="s">
        <v>203</v>
      </c>
      <c r="B174" s="153">
        <v>142000</v>
      </c>
      <c r="C174" s="153">
        <v>228000</v>
      </c>
    </row>
    <row r="175" spans="1:3" ht="15">
      <c r="A175" s="17" t="s">
        <v>204</v>
      </c>
      <c r="B175" s="153">
        <v>142000</v>
      </c>
      <c r="C175" s="153">
        <v>228000</v>
      </c>
    </row>
    <row r="176" spans="1:3" ht="15">
      <c r="A176" s="17" t="s">
        <v>205</v>
      </c>
      <c r="B176" s="153">
        <v>142000</v>
      </c>
      <c r="C176" s="153">
        <v>228000</v>
      </c>
    </row>
    <row r="177" spans="1:3" ht="15">
      <c r="A177" s="17" t="s">
        <v>206</v>
      </c>
      <c r="B177" s="153">
        <v>142000</v>
      </c>
      <c r="C177" s="153">
        <v>228000</v>
      </c>
    </row>
    <row r="178" spans="1:3" ht="15">
      <c r="A178" s="17" t="s">
        <v>207</v>
      </c>
      <c r="B178" s="153">
        <v>142000</v>
      </c>
      <c r="C178" s="153">
        <v>228000</v>
      </c>
    </row>
    <row r="179" spans="1:3" ht="15">
      <c r="A179" s="17" t="s">
        <v>208</v>
      </c>
      <c r="B179" s="153">
        <v>162000</v>
      </c>
      <c r="C179" s="153">
        <v>228000</v>
      </c>
    </row>
    <row r="180" spans="1:3" ht="15">
      <c r="A180" s="17" t="s">
        <v>209</v>
      </c>
      <c r="B180" s="153">
        <v>142000</v>
      </c>
      <c r="C180" s="153">
        <v>228000</v>
      </c>
    </row>
    <row r="181" spans="1:3" ht="15">
      <c r="A181" s="17" t="s">
        <v>210</v>
      </c>
      <c r="B181" s="153">
        <v>142000</v>
      </c>
      <c r="C181" s="153">
        <v>228000</v>
      </c>
    </row>
    <row r="182" spans="1:3" ht="15">
      <c r="A182" s="17" t="s">
        <v>211</v>
      </c>
      <c r="B182" s="153">
        <v>143000</v>
      </c>
      <c r="C182" s="153">
        <v>228000</v>
      </c>
    </row>
    <row r="183" spans="1:3" ht="15">
      <c r="A183" s="17" t="s">
        <v>212</v>
      </c>
      <c r="B183" s="153">
        <v>142000</v>
      </c>
      <c r="C183" s="153">
        <v>228000</v>
      </c>
    </row>
    <row r="184" spans="1:3" ht="15">
      <c r="A184" s="17" t="s">
        <v>213</v>
      </c>
      <c r="B184" s="153">
        <v>142000</v>
      </c>
      <c r="C184" s="153">
        <v>228000</v>
      </c>
    </row>
    <row r="185" spans="1:3" ht="15">
      <c r="A185" s="17" t="s">
        <v>214</v>
      </c>
      <c r="B185" s="153">
        <v>199000</v>
      </c>
      <c r="C185" s="153">
        <v>228000</v>
      </c>
    </row>
    <row r="186" spans="1:3" ht="15">
      <c r="A186" s="17" t="s">
        <v>215</v>
      </c>
      <c r="B186" s="153">
        <v>142000</v>
      </c>
      <c r="C186" s="153">
        <v>228000</v>
      </c>
    </row>
    <row r="187" spans="1:3" ht="15">
      <c r="A187" s="17" t="s">
        <v>216</v>
      </c>
      <c r="B187" s="153">
        <v>142000</v>
      </c>
      <c r="C187" s="153">
        <v>228000</v>
      </c>
    </row>
    <row r="188" spans="1:3" ht="15">
      <c r="A188" s="17" t="s">
        <v>217</v>
      </c>
      <c r="B188" s="153">
        <v>142000</v>
      </c>
      <c r="C188" s="153">
        <v>228000</v>
      </c>
    </row>
    <row r="189" spans="1:3" ht="15">
      <c r="A189" s="17" t="s">
        <v>218</v>
      </c>
      <c r="B189" s="153">
        <v>149000</v>
      </c>
      <c r="C189" s="153">
        <v>228000</v>
      </c>
    </row>
    <row r="190" spans="1:3" ht="15">
      <c r="A190" s="17" t="s">
        <v>219</v>
      </c>
      <c r="B190" s="153">
        <v>143000</v>
      </c>
      <c r="C190" s="153">
        <v>228000</v>
      </c>
    </row>
    <row r="191" spans="1:3" ht="15">
      <c r="A191" s="17" t="s">
        <v>220</v>
      </c>
      <c r="B191" s="153">
        <v>142000</v>
      </c>
      <c r="C191" s="153">
        <v>228000</v>
      </c>
    </row>
    <row r="192" spans="1:3" ht="15">
      <c r="A192" s="17" t="s">
        <v>221</v>
      </c>
      <c r="B192" s="153">
        <v>157000</v>
      </c>
      <c r="C192" s="153">
        <v>228000</v>
      </c>
    </row>
    <row r="193" spans="1:3" ht="15">
      <c r="A193" s="17" t="s">
        <v>222</v>
      </c>
      <c r="B193" s="153">
        <v>142000</v>
      </c>
      <c r="C193" s="153">
        <v>228000</v>
      </c>
    </row>
    <row r="194" spans="1:3" ht="15">
      <c r="A194" s="17" t="s">
        <v>223</v>
      </c>
      <c r="B194" s="153">
        <v>143000</v>
      </c>
      <c r="C194" s="153">
        <v>228000</v>
      </c>
    </row>
    <row r="195" spans="1:3" ht="15">
      <c r="A195" s="17" t="s">
        <v>224</v>
      </c>
      <c r="B195" s="153">
        <v>142000</v>
      </c>
      <c r="C195" s="153">
        <v>228000</v>
      </c>
    </row>
    <row r="196" spans="1:3" ht="15">
      <c r="A196" s="17" t="s">
        <v>225</v>
      </c>
      <c r="B196" s="153">
        <v>142000</v>
      </c>
      <c r="C196" s="153">
        <v>228000</v>
      </c>
    </row>
    <row r="197" spans="1:3" ht="15">
      <c r="A197" s="17" t="s">
        <v>226</v>
      </c>
      <c r="B197" s="153">
        <v>142000</v>
      </c>
      <c r="C197" s="153">
        <v>228000</v>
      </c>
    </row>
    <row r="198" spans="1:3" ht="15">
      <c r="A198" s="17" t="s">
        <v>227</v>
      </c>
      <c r="B198" s="153">
        <v>142000</v>
      </c>
      <c r="C198" s="153">
        <v>228000</v>
      </c>
    </row>
    <row r="199" spans="1:3" ht="15">
      <c r="A199" s="17" t="s">
        <v>228</v>
      </c>
      <c r="B199" s="153">
        <v>160000</v>
      </c>
      <c r="C199" s="153">
        <v>228000</v>
      </c>
    </row>
    <row r="200" spans="1:3" ht="15">
      <c r="A200" s="17" t="s">
        <v>229</v>
      </c>
      <c r="B200" s="153">
        <v>184000</v>
      </c>
      <c r="C200" s="153">
        <v>228000</v>
      </c>
    </row>
    <row r="201" spans="1:3" ht="15">
      <c r="A201" s="17" t="s">
        <v>230</v>
      </c>
      <c r="B201" s="153">
        <v>142000</v>
      </c>
      <c r="C201" s="153">
        <v>228000</v>
      </c>
    </row>
    <row r="202" spans="1:3" ht="15">
      <c r="A202" s="17" t="s">
        <v>231</v>
      </c>
      <c r="B202" s="153">
        <v>142000</v>
      </c>
      <c r="C202" s="153">
        <v>228000</v>
      </c>
    </row>
    <row r="203" spans="1:3" ht="15">
      <c r="A203" s="17" t="s">
        <v>232</v>
      </c>
      <c r="B203" s="153">
        <v>143000</v>
      </c>
      <c r="C203" s="153">
        <v>228000</v>
      </c>
    </row>
    <row r="204" spans="1:3" ht="15">
      <c r="A204" s="17" t="s">
        <v>233</v>
      </c>
      <c r="B204" s="153">
        <v>142000</v>
      </c>
      <c r="C204" s="153">
        <v>228000</v>
      </c>
    </row>
    <row r="205" spans="1:3" ht="15">
      <c r="A205" s="17" t="s">
        <v>234</v>
      </c>
      <c r="B205" s="153">
        <v>164000</v>
      </c>
      <c r="C205" s="153">
        <v>228000</v>
      </c>
    </row>
    <row r="206" spans="1:3" ht="15">
      <c r="A206" s="17" t="s">
        <v>235</v>
      </c>
      <c r="B206" s="153">
        <v>161000</v>
      </c>
      <c r="C206" s="153">
        <v>228000</v>
      </c>
    </row>
    <row r="207" spans="1:3" ht="15">
      <c r="A207" s="17" t="s">
        <v>236</v>
      </c>
      <c r="B207" s="153">
        <v>142000</v>
      </c>
      <c r="C207" s="153">
        <v>228000</v>
      </c>
    </row>
    <row r="208" spans="1:3" ht="15">
      <c r="A208" s="17" t="s">
        <v>237</v>
      </c>
      <c r="B208" s="153">
        <v>142000</v>
      </c>
      <c r="C208" s="153">
        <v>228000</v>
      </c>
    </row>
    <row r="209" spans="1:3" ht="15">
      <c r="A209" s="17" t="s">
        <v>238</v>
      </c>
      <c r="B209" s="153">
        <v>142000</v>
      </c>
      <c r="C209" s="153">
        <v>228000</v>
      </c>
    </row>
    <row r="210" spans="1:3" ht="15">
      <c r="A210" s="17" t="s">
        <v>239</v>
      </c>
      <c r="B210" s="153">
        <v>142000</v>
      </c>
      <c r="C210" s="153">
        <v>228000</v>
      </c>
    </row>
    <row r="211" spans="1:3" ht="15">
      <c r="A211" s="17" t="s">
        <v>240</v>
      </c>
      <c r="B211" s="153">
        <v>142000</v>
      </c>
      <c r="C211" s="153">
        <v>228000</v>
      </c>
    </row>
    <row r="212" spans="1:3" ht="15">
      <c r="A212" s="17" t="s">
        <v>241</v>
      </c>
      <c r="B212" s="153">
        <v>142000</v>
      </c>
      <c r="C212" s="153">
        <v>228000</v>
      </c>
    </row>
    <row r="213" spans="1:3" ht="15">
      <c r="A213" s="17" t="s">
        <v>242</v>
      </c>
      <c r="B213" s="153">
        <v>154000</v>
      </c>
      <c r="C213" s="153">
        <v>228000</v>
      </c>
    </row>
    <row r="214" spans="1:3" ht="15">
      <c r="A214" s="17" t="s">
        <v>243</v>
      </c>
      <c r="B214" s="153">
        <v>188000</v>
      </c>
      <c r="C214" s="153">
        <v>228000</v>
      </c>
    </row>
    <row r="215" spans="1:3" ht="15">
      <c r="A215" s="17" t="s">
        <v>244</v>
      </c>
      <c r="B215" s="153">
        <v>142000</v>
      </c>
      <c r="C215" s="153">
        <v>228000</v>
      </c>
    </row>
    <row r="216" spans="1:3" ht="15">
      <c r="A216" s="17" t="s">
        <v>245</v>
      </c>
      <c r="B216" s="153">
        <v>142000</v>
      </c>
      <c r="C216" s="153">
        <v>228000</v>
      </c>
    </row>
    <row r="217" spans="1:3" ht="15">
      <c r="A217" s="17" t="s">
        <v>246</v>
      </c>
      <c r="B217" s="153">
        <v>142000</v>
      </c>
      <c r="C217" s="153">
        <v>228000</v>
      </c>
    </row>
    <row r="218" spans="1:3" ht="15">
      <c r="A218" s="17" t="s">
        <v>247</v>
      </c>
      <c r="B218" s="153">
        <v>142000</v>
      </c>
      <c r="C218" s="153">
        <v>228000</v>
      </c>
    </row>
    <row r="219" spans="1:3" ht="15">
      <c r="A219" s="17" t="s">
        <v>248</v>
      </c>
      <c r="B219" s="153">
        <v>142000</v>
      </c>
      <c r="C219" s="153">
        <v>228000</v>
      </c>
    </row>
    <row r="220" spans="1:3" ht="15">
      <c r="A220" s="17" t="s">
        <v>249</v>
      </c>
      <c r="B220" s="153">
        <v>142000</v>
      </c>
      <c r="C220" s="153">
        <v>228000</v>
      </c>
    </row>
    <row r="221" spans="1:3" ht="15">
      <c r="A221" s="17" t="s">
        <v>250</v>
      </c>
      <c r="B221" s="153">
        <v>152000</v>
      </c>
      <c r="C221" s="153">
        <v>228000</v>
      </c>
    </row>
    <row r="222" spans="1:3" ht="15">
      <c r="A222" s="17" t="s">
        <v>251</v>
      </c>
      <c r="B222" s="153">
        <v>142000</v>
      </c>
      <c r="C222" s="153">
        <v>228000</v>
      </c>
    </row>
    <row r="223" spans="1:3" ht="15">
      <c r="A223" s="17" t="s">
        <v>252</v>
      </c>
      <c r="B223" s="153">
        <v>142000</v>
      </c>
      <c r="C223" s="153">
        <v>228000</v>
      </c>
    </row>
    <row r="224" spans="1:3" ht="15">
      <c r="A224" s="17" t="s">
        <v>253</v>
      </c>
      <c r="B224" s="153">
        <v>142000</v>
      </c>
      <c r="C224" s="153">
        <v>228000</v>
      </c>
    </row>
    <row r="225" spans="1:3" ht="15">
      <c r="A225" s="17" t="s">
        <v>254</v>
      </c>
      <c r="B225" s="153">
        <v>142000</v>
      </c>
      <c r="C225" s="153">
        <v>228000</v>
      </c>
    </row>
    <row r="226" spans="1:3" ht="15">
      <c r="A226" s="17" t="s">
        <v>255</v>
      </c>
      <c r="B226" s="153">
        <v>142000</v>
      </c>
      <c r="C226" s="153">
        <v>228000</v>
      </c>
    </row>
    <row r="227" spans="1:3" ht="15">
      <c r="A227" s="17" t="s">
        <v>256</v>
      </c>
      <c r="B227" s="153">
        <v>147000</v>
      </c>
      <c r="C227" s="153">
        <v>228000</v>
      </c>
    </row>
    <row r="228" spans="1:3" ht="15">
      <c r="A228" s="17" t="s">
        <v>257</v>
      </c>
      <c r="B228" s="153">
        <v>243000</v>
      </c>
      <c r="C228" s="153">
        <v>243000</v>
      </c>
    </row>
    <row r="229" spans="1:3" ht="15">
      <c r="A229" s="17" t="s">
        <v>258</v>
      </c>
      <c r="B229" s="153">
        <v>142000</v>
      </c>
      <c r="C229" s="153">
        <v>228000</v>
      </c>
    </row>
    <row r="230" spans="1:3" ht="15">
      <c r="A230" s="17" t="s">
        <v>259</v>
      </c>
      <c r="B230" s="153">
        <v>142000</v>
      </c>
      <c r="C230" s="153">
        <v>228000</v>
      </c>
    </row>
    <row r="231" spans="1:3" ht="15">
      <c r="A231" s="17" t="s">
        <v>260</v>
      </c>
      <c r="B231" s="153">
        <v>149000</v>
      </c>
      <c r="C231" s="153">
        <v>228000</v>
      </c>
    </row>
    <row r="232" spans="1:3" ht="15">
      <c r="A232" s="17" t="s">
        <v>261</v>
      </c>
      <c r="B232" s="153">
        <v>142000</v>
      </c>
      <c r="C232" s="153">
        <v>228000</v>
      </c>
    </row>
    <row r="233" spans="1:3" ht="15">
      <c r="A233" s="17" t="s">
        <v>262</v>
      </c>
      <c r="B233" s="153">
        <v>142000</v>
      </c>
      <c r="C233" s="153">
        <v>228000</v>
      </c>
    </row>
    <row r="234" spans="1:3" ht="15">
      <c r="A234" s="17" t="s">
        <v>263</v>
      </c>
      <c r="B234" s="153">
        <v>142000</v>
      </c>
      <c r="C234" s="153">
        <v>228000</v>
      </c>
    </row>
    <row r="235" spans="1:3" ht="15">
      <c r="A235" s="17" t="s">
        <v>264</v>
      </c>
      <c r="B235" s="153">
        <v>142000</v>
      </c>
      <c r="C235" s="153">
        <v>228000</v>
      </c>
    </row>
    <row r="236" spans="1:3" ht="15">
      <c r="A236" s="17" t="s">
        <v>265</v>
      </c>
      <c r="B236" s="153">
        <v>161000</v>
      </c>
      <c r="C236" s="153">
        <v>228000</v>
      </c>
    </row>
    <row r="237" spans="1:3" ht="15">
      <c r="A237" s="17" t="s">
        <v>266</v>
      </c>
      <c r="B237" s="153">
        <v>142000</v>
      </c>
      <c r="C237" s="153">
        <v>228000</v>
      </c>
    </row>
    <row r="238" spans="1:3" ht="15">
      <c r="A238" s="17" t="s">
        <v>267</v>
      </c>
      <c r="B238" s="153">
        <v>164000</v>
      </c>
      <c r="C238" s="153">
        <v>228000</v>
      </c>
    </row>
    <row r="239" spans="1:3" ht="15">
      <c r="A239" s="17" t="s">
        <v>268</v>
      </c>
      <c r="B239" s="153">
        <v>142000</v>
      </c>
      <c r="C239" s="153">
        <v>228000</v>
      </c>
    </row>
    <row r="240" spans="1:3" ht="15">
      <c r="A240" s="17" t="s">
        <v>269</v>
      </c>
      <c r="B240" s="153">
        <v>156000</v>
      </c>
      <c r="C240" s="153">
        <v>228000</v>
      </c>
    </row>
    <row r="241" spans="1:3" ht="15">
      <c r="A241" s="17" t="s">
        <v>270</v>
      </c>
      <c r="B241" s="153">
        <v>143000</v>
      </c>
      <c r="C241" s="153">
        <v>228000</v>
      </c>
    </row>
    <row r="242" spans="1:3" ht="15">
      <c r="A242" s="17" t="s">
        <v>271</v>
      </c>
      <c r="B242" s="153">
        <v>142000</v>
      </c>
      <c r="C242" s="153">
        <v>228000</v>
      </c>
    </row>
    <row r="243" spans="1:3" ht="15">
      <c r="A243" s="17" t="s">
        <v>272</v>
      </c>
      <c r="B243" s="153">
        <v>142000</v>
      </c>
      <c r="C243" s="153">
        <v>228000</v>
      </c>
    </row>
    <row r="244" spans="1:3" ht="15">
      <c r="A244" s="17" t="s">
        <v>273</v>
      </c>
      <c r="B244" s="153">
        <v>142000</v>
      </c>
      <c r="C244" s="153">
        <v>228000</v>
      </c>
    </row>
    <row r="245" spans="1:3" ht="15">
      <c r="A245" s="17" t="s">
        <v>274</v>
      </c>
      <c r="B245" s="153">
        <v>142000</v>
      </c>
      <c r="C245" s="153">
        <v>228000</v>
      </c>
    </row>
    <row r="246" spans="1:3" ht="15">
      <c r="A246" s="17" t="s">
        <v>275</v>
      </c>
      <c r="B246" s="153">
        <v>142000</v>
      </c>
      <c r="C246" s="153">
        <v>228000</v>
      </c>
    </row>
    <row r="247" spans="1:3" ht="15">
      <c r="A247" s="17" t="s">
        <v>276</v>
      </c>
      <c r="B247" s="153">
        <v>217000</v>
      </c>
      <c r="C247" s="153">
        <v>228000</v>
      </c>
    </row>
    <row r="248" spans="1:3" ht="15">
      <c r="A248" s="17" t="s">
        <v>277</v>
      </c>
      <c r="B248" s="153">
        <v>227000</v>
      </c>
      <c r="C248" s="153">
        <v>228000</v>
      </c>
    </row>
    <row r="249" spans="1:3" ht="15">
      <c r="A249" s="17" t="s">
        <v>278</v>
      </c>
      <c r="B249" s="153">
        <v>142000</v>
      </c>
      <c r="C249" s="153">
        <v>228000</v>
      </c>
    </row>
    <row r="250" spans="1:3" ht="15">
      <c r="A250" s="17" t="s">
        <v>279</v>
      </c>
      <c r="B250" s="153">
        <v>170000</v>
      </c>
      <c r="C250" s="153">
        <v>228000</v>
      </c>
    </row>
    <row r="251" spans="1:3" ht="15">
      <c r="A251" s="17" t="s">
        <v>280</v>
      </c>
      <c r="B251" s="153">
        <v>142000</v>
      </c>
      <c r="C251" s="153">
        <v>228000</v>
      </c>
    </row>
    <row r="252" spans="1:3" ht="15">
      <c r="A252" s="17" t="s">
        <v>281</v>
      </c>
      <c r="B252" s="153">
        <v>142000</v>
      </c>
      <c r="C252" s="153">
        <v>228000</v>
      </c>
    </row>
    <row r="253" spans="1:3" ht="15">
      <c r="A253" s="17" t="s">
        <v>282</v>
      </c>
      <c r="B253" s="153">
        <v>142000</v>
      </c>
      <c r="C253" s="153">
        <v>228000</v>
      </c>
    </row>
    <row r="254" spans="1:3" ht="15">
      <c r="A254" s="17" t="s">
        <v>283</v>
      </c>
      <c r="B254" s="153">
        <v>142000</v>
      </c>
      <c r="C254" s="153">
        <v>228000</v>
      </c>
    </row>
    <row r="255" spans="1:3" ht="15">
      <c r="A255" s="17" t="s">
        <v>284</v>
      </c>
      <c r="B255" s="153">
        <v>142000</v>
      </c>
      <c r="C255" s="153">
        <v>228000</v>
      </c>
    </row>
  </sheetData>
  <sheetProtection/>
  <printOptions/>
  <pageMargins left="0.7" right="0.7" top="0.75" bottom="0.75" header="0.3" footer="0.3"/>
  <pageSetup horizontalDpi="1200" verticalDpi="1200" orientation="portrait" r:id="rId1"/>
</worksheet>
</file>

<file path=xl/worksheets/sheet5.xml><?xml version="1.0" encoding="utf-8"?>
<worksheet xmlns="http://schemas.openxmlformats.org/spreadsheetml/2006/main" xmlns:r="http://schemas.openxmlformats.org/officeDocument/2006/relationships">
  <dimension ref="A1:R256"/>
  <sheetViews>
    <sheetView zoomScalePageLayoutView="0" workbookViewId="0" topLeftCell="A1">
      <selection activeCell="Q27" sqref="Q27"/>
    </sheetView>
  </sheetViews>
  <sheetFormatPr defaultColWidth="9.140625" defaultRowHeight="15"/>
  <cols>
    <col min="1" max="1" width="19.421875" style="23" bestFit="1" customWidth="1"/>
    <col min="2" max="2" width="8.00390625" style="26" bestFit="1" customWidth="1"/>
    <col min="3" max="3" width="8.140625" style="26" bestFit="1" customWidth="1"/>
    <col min="4" max="4" width="8.00390625" style="26" bestFit="1" customWidth="1"/>
    <col min="5" max="5" width="9.140625" style="26" customWidth="1"/>
    <col min="6" max="7" width="8.00390625" style="26" bestFit="1" customWidth="1"/>
    <col min="8" max="8" width="7.57421875" style="26" bestFit="1" customWidth="1"/>
    <col min="9" max="9" width="8.00390625" style="26" bestFit="1" customWidth="1"/>
    <col min="10" max="16384" width="9.140625" style="23" customWidth="1"/>
  </cols>
  <sheetData>
    <row r="1" spans="1:18" ht="12.75">
      <c r="A1" s="21" t="s">
        <v>285</v>
      </c>
      <c r="B1" s="22">
        <v>1</v>
      </c>
      <c r="C1" s="22">
        <v>2</v>
      </c>
      <c r="D1" s="22">
        <v>3</v>
      </c>
      <c r="E1" s="22">
        <v>4</v>
      </c>
      <c r="F1" s="22">
        <v>5</v>
      </c>
      <c r="G1" s="22">
        <v>6</v>
      </c>
      <c r="H1" s="22">
        <v>7</v>
      </c>
      <c r="I1" s="22">
        <v>8</v>
      </c>
      <c r="J1" s="169" t="s">
        <v>332</v>
      </c>
      <c r="K1" s="169"/>
      <c r="L1" s="169"/>
      <c r="M1" s="169"/>
      <c r="N1" s="169"/>
      <c r="O1" s="169"/>
      <c r="P1" s="169"/>
      <c r="Q1" s="169"/>
      <c r="R1" s="169"/>
    </row>
    <row r="2" spans="1:18" ht="12.75">
      <c r="A2" s="24" t="s">
        <v>31</v>
      </c>
      <c r="B2" s="37">
        <v>31050</v>
      </c>
      <c r="C2" s="37">
        <v>35450</v>
      </c>
      <c r="D2" s="37">
        <v>39900</v>
      </c>
      <c r="E2" s="37">
        <v>44300</v>
      </c>
      <c r="F2" s="37">
        <v>47850</v>
      </c>
      <c r="G2" s="37">
        <v>51400</v>
      </c>
      <c r="H2" s="37">
        <v>54950</v>
      </c>
      <c r="I2" s="37">
        <v>58500</v>
      </c>
      <c r="J2" s="169"/>
      <c r="K2" s="169"/>
      <c r="L2" s="169"/>
      <c r="M2" s="169"/>
      <c r="N2" s="169"/>
      <c r="O2" s="169"/>
      <c r="P2" s="169"/>
      <c r="Q2" s="169"/>
      <c r="R2" s="169"/>
    </row>
    <row r="3" spans="1:18" ht="12.75">
      <c r="A3" s="24" t="s">
        <v>32</v>
      </c>
      <c r="B3" s="37">
        <v>30600</v>
      </c>
      <c r="C3" s="37">
        <v>34950</v>
      </c>
      <c r="D3" s="37">
        <v>39300</v>
      </c>
      <c r="E3" s="37">
        <v>43650</v>
      </c>
      <c r="F3" s="37">
        <v>47150</v>
      </c>
      <c r="G3" s="37">
        <v>50650</v>
      </c>
      <c r="H3" s="37">
        <v>54150</v>
      </c>
      <c r="I3" s="37">
        <v>57650</v>
      </c>
      <c r="J3" s="169"/>
      <c r="K3" s="169"/>
      <c r="L3" s="169"/>
      <c r="M3" s="169"/>
      <c r="N3" s="169"/>
      <c r="O3" s="169"/>
      <c r="P3" s="169"/>
      <c r="Q3" s="169"/>
      <c r="R3" s="169"/>
    </row>
    <row r="4" spans="1:18" ht="12.75">
      <c r="A4" s="24" t="s">
        <v>33</v>
      </c>
      <c r="B4" s="37">
        <v>28300</v>
      </c>
      <c r="C4" s="37">
        <v>32350</v>
      </c>
      <c r="D4" s="37">
        <v>36400</v>
      </c>
      <c r="E4" s="37">
        <v>40400</v>
      </c>
      <c r="F4" s="37">
        <v>43650</v>
      </c>
      <c r="G4" s="37">
        <v>46900</v>
      </c>
      <c r="H4" s="37">
        <v>50100</v>
      </c>
      <c r="I4" s="37">
        <v>53350</v>
      </c>
      <c r="J4" s="169"/>
      <c r="K4" s="169"/>
      <c r="L4" s="169"/>
      <c r="M4" s="169"/>
      <c r="N4" s="169"/>
      <c r="O4" s="169"/>
      <c r="P4" s="169"/>
      <c r="Q4" s="169"/>
      <c r="R4" s="169"/>
    </row>
    <row r="5" spans="1:18" ht="12.75">
      <c r="A5" s="24" t="s">
        <v>34</v>
      </c>
      <c r="B5" s="37">
        <v>30100</v>
      </c>
      <c r="C5" s="37">
        <v>34400</v>
      </c>
      <c r="D5" s="37">
        <v>38700</v>
      </c>
      <c r="E5" s="37">
        <v>42950</v>
      </c>
      <c r="F5" s="37">
        <v>46400</v>
      </c>
      <c r="G5" s="37">
        <v>49850</v>
      </c>
      <c r="H5" s="37">
        <v>53300</v>
      </c>
      <c r="I5" s="37">
        <v>56700</v>
      </c>
      <c r="J5" s="169"/>
      <c r="K5" s="169"/>
      <c r="L5" s="169"/>
      <c r="M5" s="169"/>
      <c r="N5" s="169"/>
      <c r="O5" s="169"/>
      <c r="P5" s="169"/>
      <c r="Q5" s="169"/>
      <c r="R5" s="169"/>
    </row>
    <row r="6" spans="1:18" ht="12.75">
      <c r="A6" s="24" t="s">
        <v>35</v>
      </c>
      <c r="B6" s="37">
        <v>30450</v>
      </c>
      <c r="C6" s="37">
        <v>34800</v>
      </c>
      <c r="D6" s="37">
        <v>39150</v>
      </c>
      <c r="E6" s="37">
        <v>43500</v>
      </c>
      <c r="F6" s="37">
        <v>47000</v>
      </c>
      <c r="G6" s="37">
        <v>50500</v>
      </c>
      <c r="H6" s="37">
        <v>53950</v>
      </c>
      <c r="I6" s="37">
        <v>57450</v>
      </c>
      <c r="J6" s="169"/>
      <c r="K6" s="169"/>
      <c r="L6" s="169"/>
      <c r="M6" s="169"/>
      <c r="N6" s="169"/>
      <c r="O6" s="169"/>
      <c r="P6" s="169"/>
      <c r="Q6" s="169"/>
      <c r="R6" s="169"/>
    </row>
    <row r="7" spans="1:18" ht="12.75">
      <c r="A7" s="24" t="s">
        <v>36</v>
      </c>
      <c r="B7" s="37">
        <v>34650</v>
      </c>
      <c r="C7" s="37">
        <v>39600</v>
      </c>
      <c r="D7" s="37">
        <v>44550</v>
      </c>
      <c r="E7" s="37">
        <v>49450</v>
      </c>
      <c r="F7" s="37">
        <v>53450</v>
      </c>
      <c r="G7" s="37">
        <v>57400</v>
      </c>
      <c r="H7" s="37">
        <v>61350</v>
      </c>
      <c r="I7" s="37">
        <v>65300</v>
      </c>
      <c r="J7" s="169"/>
      <c r="K7" s="169"/>
      <c r="L7" s="169"/>
      <c r="M7" s="169"/>
      <c r="N7" s="169"/>
      <c r="O7" s="169"/>
      <c r="P7" s="169"/>
      <c r="Q7" s="169"/>
      <c r="R7" s="169"/>
    </row>
    <row r="8" spans="1:18" ht="12.75">
      <c r="A8" s="24" t="s">
        <v>37</v>
      </c>
      <c r="B8" s="37">
        <v>28850</v>
      </c>
      <c r="C8" s="37">
        <v>33000</v>
      </c>
      <c r="D8" s="37">
        <v>37100</v>
      </c>
      <c r="E8" s="37">
        <v>41200</v>
      </c>
      <c r="F8" s="37">
        <v>44500</v>
      </c>
      <c r="G8" s="37">
        <v>47800</v>
      </c>
      <c r="H8" s="37">
        <v>51100</v>
      </c>
      <c r="I8" s="37">
        <v>54400</v>
      </c>
      <c r="J8" s="169"/>
      <c r="K8" s="169"/>
      <c r="L8" s="169"/>
      <c r="M8" s="169"/>
      <c r="N8" s="169"/>
      <c r="O8" s="169"/>
      <c r="P8" s="169"/>
      <c r="Q8" s="169"/>
      <c r="R8" s="169"/>
    </row>
    <row r="9" spans="1:18" ht="12.75">
      <c r="A9" s="24" t="s">
        <v>38</v>
      </c>
      <c r="B9" s="37">
        <v>37450</v>
      </c>
      <c r="C9" s="37">
        <v>42800</v>
      </c>
      <c r="D9" s="37">
        <v>48150</v>
      </c>
      <c r="E9" s="37">
        <v>53450</v>
      </c>
      <c r="F9" s="37">
        <v>57750</v>
      </c>
      <c r="G9" s="37">
        <v>62050</v>
      </c>
      <c r="H9" s="37">
        <v>66300</v>
      </c>
      <c r="I9" s="37">
        <v>70600</v>
      </c>
      <c r="J9" s="169"/>
      <c r="K9" s="169"/>
      <c r="L9" s="169"/>
      <c r="M9" s="169"/>
      <c r="N9" s="169"/>
      <c r="O9" s="169"/>
      <c r="P9" s="169"/>
      <c r="Q9" s="169"/>
      <c r="R9" s="169"/>
    </row>
    <row r="10" spans="1:18" ht="12.75">
      <c r="A10" s="24" t="s">
        <v>39</v>
      </c>
      <c r="B10" s="37">
        <v>30100</v>
      </c>
      <c r="C10" s="37">
        <v>34400</v>
      </c>
      <c r="D10" s="37">
        <v>38700</v>
      </c>
      <c r="E10" s="37">
        <v>42950</v>
      </c>
      <c r="F10" s="37">
        <v>46400</v>
      </c>
      <c r="G10" s="37">
        <v>49850</v>
      </c>
      <c r="H10" s="37">
        <v>53300</v>
      </c>
      <c r="I10" s="37">
        <v>56700</v>
      </c>
      <c r="J10" s="169"/>
      <c r="K10" s="169"/>
      <c r="L10" s="169"/>
      <c r="M10" s="169"/>
      <c r="N10" s="169"/>
      <c r="O10" s="169"/>
      <c r="P10" s="169"/>
      <c r="Q10" s="169"/>
      <c r="R10" s="169"/>
    </row>
    <row r="11" spans="1:18" ht="12.75">
      <c r="A11" s="24" t="s">
        <v>40</v>
      </c>
      <c r="B11" s="37">
        <v>34350</v>
      </c>
      <c r="C11" s="37">
        <v>39250</v>
      </c>
      <c r="D11" s="37">
        <v>44150</v>
      </c>
      <c r="E11" s="37">
        <v>49050</v>
      </c>
      <c r="F11" s="37">
        <v>53000</v>
      </c>
      <c r="G11" s="37">
        <v>56900</v>
      </c>
      <c r="H11" s="37">
        <v>60850</v>
      </c>
      <c r="I11" s="37">
        <v>64750</v>
      </c>
      <c r="J11" s="169"/>
      <c r="K11" s="169"/>
      <c r="L11" s="169"/>
      <c r="M11" s="169"/>
      <c r="N11" s="169"/>
      <c r="O11" s="169"/>
      <c r="P11" s="169"/>
      <c r="Q11" s="169"/>
      <c r="R11" s="169"/>
    </row>
    <row r="12" spans="1:18" ht="12.75">
      <c r="A12" s="24" t="s">
        <v>41</v>
      </c>
      <c r="B12" s="37">
        <v>41000</v>
      </c>
      <c r="C12" s="37">
        <v>46850</v>
      </c>
      <c r="D12" s="37">
        <v>52700</v>
      </c>
      <c r="E12" s="37">
        <v>58550</v>
      </c>
      <c r="F12" s="37">
        <v>63250</v>
      </c>
      <c r="G12" s="37">
        <v>67950</v>
      </c>
      <c r="H12" s="37">
        <v>72650</v>
      </c>
      <c r="I12" s="37">
        <v>77300</v>
      </c>
      <c r="J12" s="169"/>
      <c r="K12" s="169"/>
      <c r="L12" s="169"/>
      <c r="M12" s="169"/>
      <c r="N12" s="169"/>
      <c r="O12" s="169"/>
      <c r="P12" s="169"/>
      <c r="Q12" s="169"/>
      <c r="R12" s="169"/>
    </row>
    <row r="13" spans="1:18" ht="12.75">
      <c r="A13" s="24" t="s">
        <v>42</v>
      </c>
      <c r="B13" s="37">
        <v>29500</v>
      </c>
      <c r="C13" s="37">
        <v>33700</v>
      </c>
      <c r="D13" s="37">
        <v>37900</v>
      </c>
      <c r="E13" s="37">
        <v>42100</v>
      </c>
      <c r="F13" s="37">
        <v>45500</v>
      </c>
      <c r="G13" s="37">
        <v>48850</v>
      </c>
      <c r="H13" s="37">
        <v>52250</v>
      </c>
      <c r="I13" s="37">
        <v>55600</v>
      </c>
      <c r="J13" s="169"/>
      <c r="K13" s="169"/>
      <c r="L13" s="169"/>
      <c r="M13" s="169"/>
      <c r="N13" s="169"/>
      <c r="O13" s="169"/>
      <c r="P13" s="169"/>
      <c r="Q13" s="169"/>
      <c r="R13" s="169"/>
    </row>
    <row r="14" spans="1:18" ht="12.75">
      <c r="A14" s="24" t="s">
        <v>43</v>
      </c>
      <c r="B14" s="37">
        <v>28300</v>
      </c>
      <c r="C14" s="37">
        <v>32350</v>
      </c>
      <c r="D14" s="37">
        <v>36400</v>
      </c>
      <c r="E14" s="37">
        <v>40400</v>
      </c>
      <c r="F14" s="37">
        <v>43650</v>
      </c>
      <c r="G14" s="37">
        <v>46900</v>
      </c>
      <c r="H14" s="37">
        <v>50100</v>
      </c>
      <c r="I14" s="37">
        <v>53350</v>
      </c>
      <c r="J14" s="169"/>
      <c r="K14" s="169"/>
      <c r="L14" s="169"/>
      <c r="M14" s="169"/>
      <c r="N14" s="169"/>
      <c r="O14" s="169"/>
      <c r="P14" s="169"/>
      <c r="Q14" s="169"/>
      <c r="R14" s="169"/>
    </row>
    <row r="15" spans="1:18" ht="12.75">
      <c r="A15" s="24" t="s">
        <v>44</v>
      </c>
      <c r="B15" s="37">
        <v>33350</v>
      </c>
      <c r="C15" s="37">
        <v>38100</v>
      </c>
      <c r="D15" s="37">
        <v>42850</v>
      </c>
      <c r="E15" s="37">
        <v>47600</v>
      </c>
      <c r="F15" s="37">
        <v>51450</v>
      </c>
      <c r="G15" s="37">
        <v>55250</v>
      </c>
      <c r="H15" s="37">
        <v>59050</v>
      </c>
      <c r="I15" s="37">
        <v>62850</v>
      </c>
      <c r="J15" s="169"/>
      <c r="K15" s="169"/>
      <c r="L15" s="169"/>
      <c r="M15" s="169"/>
      <c r="N15" s="169"/>
      <c r="O15" s="169"/>
      <c r="P15" s="169"/>
      <c r="Q15" s="169"/>
      <c r="R15" s="169"/>
    </row>
    <row r="16" spans="1:18" ht="12.75">
      <c r="A16" s="24" t="s">
        <v>45</v>
      </c>
      <c r="B16" s="37">
        <v>34350</v>
      </c>
      <c r="C16" s="37">
        <v>39250</v>
      </c>
      <c r="D16" s="37">
        <v>44150</v>
      </c>
      <c r="E16" s="37">
        <v>49050</v>
      </c>
      <c r="F16" s="37">
        <v>53000</v>
      </c>
      <c r="G16" s="37">
        <v>56900</v>
      </c>
      <c r="H16" s="37">
        <v>60850</v>
      </c>
      <c r="I16" s="37">
        <v>64750</v>
      </c>
      <c r="J16" s="169"/>
      <c r="K16" s="169"/>
      <c r="L16" s="169"/>
      <c r="M16" s="169"/>
      <c r="N16" s="169"/>
      <c r="O16" s="169"/>
      <c r="P16" s="169"/>
      <c r="Q16" s="169"/>
      <c r="R16" s="169"/>
    </row>
    <row r="17" spans="1:18" ht="12.75">
      <c r="A17" s="24" t="s">
        <v>46</v>
      </c>
      <c r="B17" s="37">
        <v>37550</v>
      </c>
      <c r="C17" s="37">
        <v>42900</v>
      </c>
      <c r="D17" s="37">
        <v>48250</v>
      </c>
      <c r="E17" s="37">
        <v>53600</v>
      </c>
      <c r="F17" s="37">
        <v>57900</v>
      </c>
      <c r="G17" s="37">
        <v>62200</v>
      </c>
      <c r="H17" s="37">
        <v>66500</v>
      </c>
      <c r="I17" s="37">
        <v>70800</v>
      </c>
      <c r="J17" s="169"/>
      <c r="K17" s="169"/>
      <c r="L17" s="169"/>
      <c r="M17" s="169"/>
      <c r="N17" s="169"/>
      <c r="O17" s="169"/>
      <c r="P17" s="169"/>
      <c r="Q17" s="169"/>
      <c r="R17" s="169"/>
    </row>
    <row r="18" spans="1:18" ht="12.75">
      <c r="A18" s="24" t="s">
        <v>47</v>
      </c>
      <c r="B18" s="37">
        <v>30150</v>
      </c>
      <c r="C18" s="37">
        <v>34450</v>
      </c>
      <c r="D18" s="37">
        <v>38750</v>
      </c>
      <c r="E18" s="37">
        <v>43050</v>
      </c>
      <c r="F18" s="37">
        <v>46500</v>
      </c>
      <c r="G18" s="37">
        <v>49950</v>
      </c>
      <c r="H18" s="37">
        <v>53400</v>
      </c>
      <c r="I18" s="37">
        <v>56850</v>
      </c>
      <c r="J18" s="169"/>
      <c r="K18" s="169"/>
      <c r="L18" s="169"/>
      <c r="M18" s="169"/>
      <c r="N18" s="169"/>
      <c r="O18" s="169"/>
      <c r="P18" s="169"/>
      <c r="Q18" s="169"/>
      <c r="R18" s="169"/>
    </row>
    <row r="19" spans="1:18" ht="12.75">
      <c r="A19" s="24" t="s">
        <v>48</v>
      </c>
      <c r="B19" s="37">
        <v>30100</v>
      </c>
      <c r="C19" s="37">
        <v>34400</v>
      </c>
      <c r="D19" s="37">
        <v>38700</v>
      </c>
      <c r="E19" s="37">
        <v>42950</v>
      </c>
      <c r="F19" s="37">
        <v>46400</v>
      </c>
      <c r="G19" s="37">
        <v>49850</v>
      </c>
      <c r="H19" s="37">
        <v>53300</v>
      </c>
      <c r="I19" s="37">
        <v>56700</v>
      </c>
      <c r="J19" s="169"/>
      <c r="K19" s="169"/>
      <c r="L19" s="169"/>
      <c r="M19" s="169"/>
      <c r="N19" s="169"/>
      <c r="O19" s="169"/>
      <c r="P19" s="169"/>
      <c r="Q19" s="169"/>
      <c r="R19" s="169"/>
    </row>
    <row r="20" spans="1:9" ht="12.75">
      <c r="A20" s="24" t="s">
        <v>49</v>
      </c>
      <c r="B20" s="37">
        <v>30450</v>
      </c>
      <c r="C20" s="37">
        <v>34800</v>
      </c>
      <c r="D20" s="37">
        <v>39150</v>
      </c>
      <c r="E20" s="37">
        <v>43500</v>
      </c>
      <c r="F20" s="37">
        <v>47000</v>
      </c>
      <c r="G20" s="37">
        <v>50500</v>
      </c>
      <c r="H20" s="37">
        <v>53950</v>
      </c>
      <c r="I20" s="37">
        <v>57450</v>
      </c>
    </row>
    <row r="21" spans="1:9" ht="12.75">
      <c r="A21" s="24" t="s">
        <v>50</v>
      </c>
      <c r="B21" s="37">
        <v>44100</v>
      </c>
      <c r="C21" s="37">
        <v>50400</v>
      </c>
      <c r="D21" s="37">
        <v>56700</v>
      </c>
      <c r="E21" s="37">
        <v>62950</v>
      </c>
      <c r="F21" s="37">
        <v>68000</v>
      </c>
      <c r="G21" s="37">
        <v>73050</v>
      </c>
      <c r="H21" s="37">
        <v>78100</v>
      </c>
      <c r="I21" s="37">
        <v>83100</v>
      </c>
    </row>
    <row r="22" spans="1:9" ht="12.75">
      <c r="A22" s="24" t="s">
        <v>51</v>
      </c>
      <c r="B22" s="37">
        <v>31000</v>
      </c>
      <c r="C22" s="37">
        <v>35400</v>
      </c>
      <c r="D22" s="37">
        <v>39850</v>
      </c>
      <c r="E22" s="37">
        <v>44250</v>
      </c>
      <c r="F22" s="37">
        <v>47800</v>
      </c>
      <c r="G22" s="37">
        <v>51350</v>
      </c>
      <c r="H22" s="37">
        <v>54900</v>
      </c>
      <c r="I22" s="37">
        <v>58450</v>
      </c>
    </row>
    <row r="23" spans="1:9" ht="12.75">
      <c r="A23" s="24" t="s">
        <v>52</v>
      </c>
      <c r="B23" s="37">
        <v>30100</v>
      </c>
      <c r="C23" s="37">
        <v>34400</v>
      </c>
      <c r="D23" s="37">
        <v>38700</v>
      </c>
      <c r="E23" s="37">
        <v>42950</v>
      </c>
      <c r="F23" s="37">
        <v>46400</v>
      </c>
      <c r="G23" s="37">
        <v>49850</v>
      </c>
      <c r="H23" s="37">
        <v>53300</v>
      </c>
      <c r="I23" s="37">
        <v>56700</v>
      </c>
    </row>
    <row r="24" spans="1:9" ht="12.75">
      <c r="A24" s="24" t="s">
        <v>53</v>
      </c>
      <c r="B24" s="37">
        <v>28300</v>
      </c>
      <c r="C24" s="37">
        <v>32350</v>
      </c>
      <c r="D24" s="37">
        <v>36400</v>
      </c>
      <c r="E24" s="37">
        <v>40400</v>
      </c>
      <c r="F24" s="37">
        <v>43650</v>
      </c>
      <c r="G24" s="37">
        <v>46900</v>
      </c>
      <c r="H24" s="37">
        <v>50100</v>
      </c>
      <c r="I24" s="37">
        <v>53350</v>
      </c>
    </row>
    <row r="25" spans="1:9" ht="12.75">
      <c r="A25" s="24" t="s">
        <v>54</v>
      </c>
      <c r="B25" s="37">
        <v>28300</v>
      </c>
      <c r="C25" s="37">
        <v>32350</v>
      </c>
      <c r="D25" s="37">
        <v>36400</v>
      </c>
      <c r="E25" s="37">
        <v>40400</v>
      </c>
      <c r="F25" s="37">
        <v>43650</v>
      </c>
      <c r="G25" s="37">
        <v>46900</v>
      </c>
      <c r="H25" s="37">
        <v>50100</v>
      </c>
      <c r="I25" s="37">
        <v>53350</v>
      </c>
    </row>
    <row r="26" spans="1:9" ht="12.75">
      <c r="A26" s="24" t="s">
        <v>55</v>
      </c>
      <c r="B26" s="37">
        <v>28600</v>
      </c>
      <c r="C26" s="37">
        <v>32650</v>
      </c>
      <c r="D26" s="37">
        <v>36750</v>
      </c>
      <c r="E26" s="37">
        <v>40800</v>
      </c>
      <c r="F26" s="37">
        <v>44100</v>
      </c>
      <c r="G26" s="37">
        <v>47350</v>
      </c>
      <c r="H26" s="37">
        <v>50600</v>
      </c>
      <c r="I26" s="37">
        <v>53900</v>
      </c>
    </row>
    <row r="27" spans="1:9" ht="12.75">
      <c r="A27" s="24" t="s">
        <v>56</v>
      </c>
      <c r="B27" s="37">
        <v>31000</v>
      </c>
      <c r="C27" s="37">
        <v>35400</v>
      </c>
      <c r="D27" s="37">
        <v>39850</v>
      </c>
      <c r="E27" s="37">
        <v>44250</v>
      </c>
      <c r="F27" s="37">
        <v>47800</v>
      </c>
      <c r="G27" s="37">
        <v>51350</v>
      </c>
      <c r="H27" s="37">
        <v>54900</v>
      </c>
      <c r="I27" s="37">
        <v>58450</v>
      </c>
    </row>
    <row r="28" spans="1:9" ht="12.75">
      <c r="A28" s="24" t="s">
        <v>57</v>
      </c>
      <c r="B28" s="37">
        <v>34550</v>
      </c>
      <c r="C28" s="37">
        <v>39500</v>
      </c>
      <c r="D28" s="37">
        <v>44450</v>
      </c>
      <c r="E28" s="37">
        <v>49350</v>
      </c>
      <c r="F28" s="37">
        <v>53300</v>
      </c>
      <c r="G28" s="37">
        <v>57250</v>
      </c>
      <c r="H28" s="37">
        <v>61200</v>
      </c>
      <c r="I28" s="37">
        <v>65150</v>
      </c>
    </row>
    <row r="29" spans="1:9" ht="12.75">
      <c r="A29" s="24" t="s">
        <v>58</v>
      </c>
      <c r="B29" s="37">
        <v>41000</v>
      </c>
      <c r="C29" s="37">
        <v>46850</v>
      </c>
      <c r="D29" s="37">
        <v>52700</v>
      </c>
      <c r="E29" s="37">
        <v>58550</v>
      </c>
      <c r="F29" s="37">
        <v>63250</v>
      </c>
      <c r="G29" s="37">
        <v>67950</v>
      </c>
      <c r="H29" s="37">
        <v>72650</v>
      </c>
      <c r="I29" s="37">
        <v>77300</v>
      </c>
    </row>
    <row r="30" spans="1:9" ht="12.75">
      <c r="A30" s="24" t="s">
        <v>59</v>
      </c>
      <c r="B30" s="37">
        <v>30800</v>
      </c>
      <c r="C30" s="37">
        <v>35200</v>
      </c>
      <c r="D30" s="37">
        <v>39600</v>
      </c>
      <c r="E30" s="37">
        <v>44000</v>
      </c>
      <c r="F30" s="37">
        <v>47550</v>
      </c>
      <c r="G30" s="37">
        <v>51050</v>
      </c>
      <c r="H30" s="37">
        <v>54600</v>
      </c>
      <c r="I30" s="37">
        <v>58100</v>
      </c>
    </row>
    <row r="31" spans="1:9" ht="12.75">
      <c r="A31" s="24" t="s">
        <v>60</v>
      </c>
      <c r="B31" s="37">
        <v>30750</v>
      </c>
      <c r="C31" s="37">
        <v>35150</v>
      </c>
      <c r="D31" s="37">
        <v>39550</v>
      </c>
      <c r="E31" s="37">
        <v>43900</v>
      </c>
      <c r="F31" s="37">
        <v>47450</v>
      </c>
      <c r="G31" s="37">
        <v>50950</v>
      </c>
      <c r="H31" s="37">
        <v>54450</v>
      </c>
      <c r="I31" s="37">
        <v>57950</v>
      </c>
    </row>
    <row r="32" spans="1:9" ht="12.75">
      <c r="A32" s="24" t="s">
        <v>61</v>
      </c>
      <c r="B32" s="37">
        <v>28300</v>
      </c>
      <c r="C32" s="37">
        <v>32350</v>
      </c>
      <c r="D32" s="37">
        <v>36400</v>
      </c>
      <c r="E32" s="37">
        <v>40400</v>
      </c>
      <c r="F32" s="37">
        <v>43650</v>
      </c>
      <c r="G32" s="37">
        <v>46900</v>
      </c>
      <c r="H32" s="37">
        <v>50100</v>
      </c>
      <c r="I32" s="37">
        <v>53350</v>
      </c>
    </row>
    <row r="33" spans="1:9" ht="12.75">
      <c r="A33" s="24" t="s">
        <v>62</v>
      </c>
      <c r="B33" s="37">
        <v>28300</v>
      </c>
      <c r="C33" s="37">
        <v>32350</v>
      </c>
      <c r="D33" s="37">
        <v>36400</v>
      </c>
      <c r="E33" s="37">
        <v>40400</v>
      </c>
      <c r="F33" s="37">
        <v>43650</v>
      </c>
      <c r="G33" s="37">
        <v>46900</v>
      </c>
      <c r="H33" s="37">
        <v>50100</v>
      </c>
      <c r="I33" s="37">
        <v>53350</v>
      </c>
    </row>
    <row r="34" spans="1:9" ht="12.75">
      <c r="A34" s="24" t="s">
        <v>63</v>
      </c>
      <c r="B34" s="37">
        <v>34650</v>
      </c>
      <c r="C34" s="37">
        <v>39600</v>
      </c>
      <c r="D34" s="37">
        <v>44550</v>
      </c>
      <c r="E34" s="37">
        <v>49450</v>
      </c>
      <c r="F34" s="37">
        <v>53450</v>
      </c>
      <c r="G34" s="37">
        <v>57400</v>
      </c>
      <c r="H34" s="37">
        <v>61350</v>
      </c>
      <c r="I34" s="37">
        <v>65300</v>
      </c>
    </row>
    <row r="35" spans="1:9" ht="12.75">
      <c r="A35" s="25" t="s">
        <v>64</v>
      </c>
      <c r="B35" s="37">
        <v>28300</v>
      </c>
      <c r="C35" s="37">
        <v>32350</v>
      </c>
      <c r="D35" s="37">
        <v>36400</v>
      </c>
      <c r="E35" s="37">
        <v>40400</v>
      </c>
      <c r="F35" s="37">
        <v>43650</v>
      </c>
      <c r="G35" s="37">
        <v>46900</v>
      </c>
      <c r="H35" s="37">
        <v>50100</v>
      </c>
      <c r="I35" s="37">
        <v>53350</v>
      </c>
    </row>
    <row r="36" spans="1:9" ht="12.75">
      <c r="A36" s="24" t="s">
        <v>65</v>
      </c>
      <c r="B36" s="37">
        <v>28300</v>
      </c>
      <c r="C36" s="37">
        <v>32350</v>
      </c>
      <c r="D36" s="37">
        <v>36400</v>
      </c>
      <c r="E36" s="37">
        <v>40400</v>
      </c>
      <c r="F36" s="37">
        <v>43650</v>
      </c>
      <c r="G36" s="37">
        <v>46900</v>
      </c>
      <c r="H36" s="37">
        <v>50100</v>
      </c>
      <c r="I36" s="37">
        <v>53350</v>
      </c>
    </row>
    <row r="37" spans="1:9" ht="12.75">
      <c r="A37" s="24" t="s">
        <v>66</v>
      </c>
      <c r="B37" s="37">
        <v>37100</v>
      </c>
      <c r="C37" s="37">
        <v>42400</v>
      </c>
      <c r="D37" s="37">
        <v>47700</v>
      </c>
      <c r="E37" s="37">
        <v>52950</v>
      </c>
      <c r="F37" s="37">
        <v>57200</v>
      </c>
      <c r="G37" s="37">
        <v>61450</v>
      </c>
      <c r="H37" s="37">
        <v>65700</v>
      </c>
      <c r="I37" s="37">
        <v>69900</v>
      </c>
    </row>
    <row r="38" spans="1:9" ht="12.75">
      <c r="A38" s="24" t="s">
        <v>67</v>
      </c>
      <c r="B38" s="37">
        <v>28300</v>
      </c>
      <c r="C38" s="37">
        <v>32350</v>
      </c>
      <c r="D38" s="37">
        <v>36400</v>
      </c>
      <c r="E38" s="37">
        <v>40400</v>
      </c>
      <c r="F38" s="37">
        <v>43650</v>
      </c>
      <c r="G38" s="37">
        <v>46900</v>
      </c>
      <c r="H38" s="37">
        <v>50100</v>
      </c>
      <c r="I38" s="37">
        <v>53350</v>
      </c>
    </row>
    <row r="39" spans="1:9" ht="12.75">
      <c r="A39" s="24" t="s">
        <v>68</v>
      </c>
      <c r="B39" s="37">
        <v>28950</v>
      </c>
      <c r="C39" s="37">
        <v>33100</v>
      </c>
      <c r="D39" s="37">
        <v>37250</v>
      </c>
      <c r="E39" s="37">
        <v>41350</v>
      </c>
      <c r="F39" s="37">
        <v>44700</v>
      </c>
      <c r="G39" s="37">
        <v>48000</v>
      </c>
      <c r="H39" s="37">
        <v>51300</v>
      </c>
      <c r="I39" s="37">
        <v>54600</v>
      </c>
    </row>
    <row r="40" spans="1:9" ht="12.75">
      <c r="A40" s="24" t="s">
        <v>69</v>
      </c>
      <c r="B40" s="37">
        <v>30450</v>
      </c>
      <c r="C40" s="37">
        <v>34800</v>
      </c>
      <c r="D40" s="37">
        <v>39150</v>
      </c>
      <c r="E40" s="37">
        <v>43500</v>
      </c>
      <c r="F40" s="37">
        <v>47000</v>
      </c>
      <c r="G40" s="37">
        <v>50500</v>
      </c>
      <c r="H40" s="37">
        <v>53950</v>
      </c>
      <c r="I40" s="37">
        <v>57450</v>
      </c>
    </row>
    <row r="41" spans="1:9" ht="12.75">
      <c r="A41" s="24" t="s">
        <v>70</v>
      </c>
      <c r="B41" s="37">
        <v>28300</v>
      </c>
      <c r="C41" s="37">
        <v>32350</v>
      </c>
      <c r="D41" s="37">
        <v>36400</v>
      </c>
      <c r="E41" s="37">
        <v>40400</v>
      </c>
      <c r="F41" s="37">
        <v>43650</v>
      </c>
      <c r="G41" s="37">
        <v>46900</v>
      </c>
      <c r="H41" s="37">
        <v>50100</v>
      </c>
      <c r="I41" s="37">
        <v>53350</v>
      </c>
    </row>
    <row r="42" spans="1:9" ht="12.75">
      <c r="A42" s="24" t="s">
        <v>71</v>
      </c>
      <c r="B42" s="37">
        <v>28950</v>
      </c>
      <c r="C42" s="37">
        <v>33100</v>
      </c>
      <c r="D42" s="37">
        <v>37250</v>
      </c>
      <c r="E42" s="37">
        <v>41350</v>
      </c>
      <c r="F42" s="37">
        <v>44700</v>
      </c>
      <c r="G42" s="37">
        <v>48000</v>
      </c>
      <c r="H42" s="37">
        <v>51300</v>
      </c>
      <c r="I42" s="37">
        <v>54600</v>
      </c>
    </row>
    <row r="43" spans="1:9" ht="12.75">
      <c r="A43" s="24" t="s">
        <v>72</v>
      </c>
      <c r="B43" s="37">
        <v>28300</v>
      </c>
      <c r="C43" s="37">
        <v>32350</v>
      </c>
      <c r="D43" s="37">
        <v>36400</v>
      </c>
      <c r="E43" s="37">
        <v>40400</v>
      </c>
      <c r="F43" s="37">
        <v>43650</v>
      </c>
      <c r="G43" s="37">
        <v>46900</v>
      </c>
      <c r="H43" s="37">
        <v>50100</v>
      </c>
      <c r="I43" s="37">
        <v>53350</v>
      </c>
    </row>
    <row r="44" spans="1:9" ht="12.75">
      <c r="A44" s="24" t="s">
        <v>73</v>
      </c>
      <c r="B44" s="37">
        <v>37800</v>
      </c>
      <c r="C44" s="37">
        <v>43200</v>
      </c>
      <c r="D44" s="37">
        <v>48600</v>
      </c>
      <c r="E44" s="37">
        <v>54000</v>
      </c>
      <c r="F44" s="37">
        <v>58350</v>
      </c>
      <c r="G44" s="37">
        <v>62650</v>
      </c>
      <c r="H44" s="37">
        <v>67000</v>
      </c>
      <c r="I44" s="37">
        <v>71300</v>
      </c>
    </row>
    <row r="45" spans="1:9" ht="12.75">
      <c r="A45" s="24" t="s">
        <v>74</v>
      </c>
      <c r="B45" s="37">
        <v>29700</v>
      </c>
      <c r="C45" s="37">
        <v>33950</v>
      </c>
      <c r="D45" s="37">
        <v>38200</v>
      </c>
      <c r="E45" s="37">
        <v>42400</v>
      </c>
      <c r="F45" s="37">
        <v>45800</v>
      </c>
      <c r="G45" s="37">
        <v>49200</v>
      </c>
      <c r="H45" s="37">
        <v>52600</v>
      </c>
      <c r="I45" s="37">
        <v>56000</v>
      </c>
    </row>
    <row r="46" spans="1:9" ht="12.75">
      <c r="A46" s="24" t="s">
        <v>75</v>
      </c>
      <c r="B46" s="37">
        <v>30950</v>
      </c>
      <c r="C46" s="37">
        <v>35350</v>
      </c>
      <c r="D46" s="37">
        <v>39750</v>
      </c>
      <c r="E46" s="37">
        <v>44150</v>
      </c>
      <c r="F46" s="37">
        <v>47700</v>
      </c>
      <c r="G46" s="37">
        <v>51250</v>
      </c>
      <c r="H46" s="37">
        <v>54750</v>
      </c>
      <c r="I46" s="37">
        <v>58300</v>
      </c>
    </row>
    <row r="47" spans="1:9" ht="12.75">
      <c r="A47" s="24" t="s">
        <v>76</v>
      </c>
      <c r="B47" s="37">
        <v>34350</v>
      </c>
      <c r="C47" s="37">
        <v>39250</v>
      </c>
      <c r="D47" s="37">
        <v>44150</v>
      </c>
      <c r="E47" s="37">
        <v>49050</v>
      </c>
      <c r="F47" s="37">
        <v>53000</v>
      </c>
      <c r="G47" s="37">
        <v>56900</v>
      </c>
      <c r="H47" s="37">
        <v>60850</v>
      </c>
      <c r="I47" s="37">
        <v>64750</v>
      </c>
    </row>
    <row r="48" spans="1:9" ht="12.75">
      <c r="A48" s="24" t="s">
        <v>77</v>
      </c>
      <c r="B48" s="37">
        <v>28300</v>
      </c>
      <c r="C48" s="37">
        <v>32350</v>
      </c>
      <c r="D48" s="37">
        <v>36400</v>
      </c>
      <c r="E48" s="37">
        <v>40400</v>
      </c>
      <c r="F48" s="37">
        <v>43650</v>
      </c>
      <c r="G48" s="37">
        <v>46900</v>
      </c>
      <c r="H48" s="37">
        <v>50100</v>
      </c>
      <c r="I48" s="37">
        <v>53350</v>
      </c>
    </row>
    <row r="49" spans="1:9" ht="12.75">
      <c r="A49" s="24" t="s">
        <v>78</v>
      </c>
      <c r="B49" s="37">
        <v>30350</v>
      </c>
      <c r="C49" s="37">
        <v>34700</v>
      </c>
      <c r="D49" s="37">
        <v>39050</v>
      </c>
      <c r="E49" s="37">
        <v>43350</v>
      </c>
      <c r="F49" s="37">
        <v>46850</v>
      </c>
      <c r="G49" s="37">
        <v>50300</v>
      </c>
      <c r="H49" s="37">
        <v>53800</v>
      </c>
      <c r="I49" s="37">
        <v>57250</v>
      </c>
    </row>
    <row r="50" spans="1:9" ht="12.75">
      <c r="A50" s="24" t="s">
        <v>79</v>
      </c>
      <c r="B50" s="37">
        <v>34350</v>
      </c>
      <c r="C50" s="37">
        <v>39250</v>
      </c>
      <c r="D50" s="37">
        <v>44150</v>
      </c>
      <c r="E50" s="37">
        <v>49050</v>
      </c>
      <c r="F50" s="37">
        <v>53000</v>
      </c>
      <c r="G50" s="37">
        <v>56900</v>
      </c>
      <c r="H50" s="37">
        <v>60850</v>
      </c>
      <c r="I50" s="37">
        <v>64750</v>
      </c>
    </row>
    <row r="51" spans="1:9" ht="12.75">
      <c r="A51" s="24" t="s">
        <v>80</v>
      </c>
      <c r="B51" s="37">
        <v>33350</v>
      </c>
      <c r="C51" s="37">
        <v>38100</v>
      </c>
      <c r="D51" s="37">
        <v>42850</v>
      </c>
      <c r="E51" s="37">
        <v>47600</v>
      </c>
      <c r="F51" s="37">
        <v>51450</v>
      </c>
      <c r="G51" s="37">
        <v>55250</v>
      </c>
      <c r="H51" s="37">
        <v>59050</v>
      </c>
      <c r="I51" s="37">
        <v>62850</v>
      </c>
    </row>
    <row r="52" spans="1:9" ht="12.75">
      <c r="A52" s="24" t="s">
        <v>81</v>
      </c>
      <c r="B52" s="37">
        <v>28300</v>
      </c>
      <c r="C52" s="37">
        <v>32350</v>
      </c>
      <c r="D52" s="37">
        <v>36400</v>
      </c>
      <c r="E52" s="37">
        <v>40400</v>
      </c>
      <c r="F52" s="37">
        <v>43650</v>
      </c>
      <c r="G52" s="37">
        <v>46900</v>
      </c>
      <c r="H52" s="37">
        <v>50100</v>
      </c>
      <c r="I52" s="37">
        <v>53350</v>
      </c>
    </row>
    <row r="53" spans="1:9" ht="12.75">
      <c r="A53" s="24" t="s">
        <v>82</v>
      </c>
      <c r="B53" s="37">
        <v>30350</v>
      </c>
      <c r="C53" s="37">
        <v>34650</v>
      </c>
      <c r="D53" s="37">
        <v>39000</v>
      </c>
      <c r="E53" s="37">
        <v>43300</v>
      </c>
      <c r="F53" s="37">
        <v>46800</v>
      </c>
      <c r="G53" s="37">
        <v>50250</v>
      </c>
      <c r="H53" s="37">
        <v>53700</v>
      </c>
      <c r="I53" s="37">
        <v>57200</v>
      </c>
    </row>
    <row r="54" spans="1:9" ht="12.75">
      <c r="A54" s="24" t="s">
        <v>83</v>
      </c>
      <c r="B54" s="37">
        <v>30100</v>
      </c>
      <c r="C54" s="37">
        <v>34400</v>
      </c>
      <c r="D54" s="37">
        <v>38700</v>
      </c>
      <c r="E54" s="37">
        <v>42950</v>
      </c>
      <c r="F54" s="37">
        <v>46400</v>
      </c>
      <c r="G54" s="37">
        <v>49850</v>
      </c>
      <c r="H54" s="37">
        <v>53300</v>
      </c>
      <c r="I54" s="37">
        <v>56700</v>
      </c>
    </row>
    <row r="55" spans="1:9" ht="12.75">
      <c r="A55" s="24" t="s">
        <v>84</v>
      </c>
      <c r="B55" s="37">
        <v>31750</v>
      </c>
      <c r="C55" s="37">
        <v>36300</v>
      </c>
      <c r="D55" s="37">
        <v>40850</v>
      </c>
      <c r="E55" s="37">
        <v>45350</v>
      </c>
      <c r="F55" s="37">
        <v>49000</v>
      </c>
      <c r="G55" s="37">
        <v>52650</v>
      </c>
      <c r="H55" s="37">
        <v>56250</v>
      </c>
      <c r="I55" s="37">
        <v>59900</v>
      </c>
    </row>
    <row r="56" spans="1:9" ht="12.75">
      <c r="A56" s="24" t="s">
        <v>85</v>
      </c>
      <c r="B56" s="37">
        <v>28300</v>
      </c>
      <c r="C56" s="37">
        <v>32350</v>
      </c>
      <c r="D56" s="37">
        <v>36400</v>
      </c>
      <c r="E56" s="37">
        <v>40400</v>
      </c>
      <c r="F56" s="37">
        <v>43650</v>
      </c>
      <c r="G56" s="37">
        <v>46900</v>
      </c>
      <c r="H56" s="37">
        <v>50100</v>
      </c>
      <c r="I56" s="37">
        <v>53350</v>
      </c>
    </row>
    <row r="57" spans="1:9" ht="12.75">
      <c r="A57" s="24" t="s">
        <v>86</v>
      </c>
      <c r="B57" s="37">
        <v>30100</v>
      </c>
      <c r="C57" s="37">
        <v>34400</v>
      </c>
      <c r="D57" s="37">
        <v>38700</v>
      </c>
      <c r="E57" s="37">
        <v>42950</v>
      </c>
      <c r="F57" s="37">
        <v>46400</v>
      </c>
      <c r="G57" s="37">
        <v>49850</v>
      </c>
      <c r="H57" s="37">
        <v>53300</v>
      </c>
      <c r="I57" s="37">
        <v>56700</v>
      </c>
    </row>
    <row r="58" spans="1:9" ht="12.75">
      <c r="A58" s="24" t="s">
        <v>87</v>
      </c>
      <c r="B58" s="37">
        <v>37800</v>
      </c>
      <c r="C58" s="37">
        <v>43200</v>
      </c>
      <c r="D58" s="37">
        <v>48600</v>
      </c>
      <c r="E58" s="37">
        <v>54000</v>
      </c>
      <c r="F58" s="37">
        <v>58350</v>
      </c>
      <c r="G58" s="37">
        <v>62650</v>
      </c>
      <c r="H58" s="37">
        <v>67000</v>
      </c>
      <c r="I58" s="37">
        <v>71300</v>
      </c>
    </row>
    <row r="59" spans="1:9" ht="12.75">
      <c r="A59" s="24" t="s">
        <v>88</v>
      </c>
      <c r="B59" s="37">
        <v>28300</v>
      </c>
      <c r="C59" s="37">
        <v>32350</v>
      </c>
      <c r="D59" s="37">
        <v>36400</v>
      </c>
      <c r="E59" s="37">
        <v>40400</v>
      </c>
      <c r="F59" s="37">
        <v>43650</v>
      </c>
      <c r="G59" s="37">
        <v>46900</v>
      </c>
      <c r="H59" s="37">
        <v>50100</v>
      </c>
      <c r="I59" s="37">
        <v>53350</v>
      </c>
    </row>
    <row r="60" spans="1:9" ht="12.75">
      <c r="A60" s="24" t="s">
        <v>89</v>
      </c>
      <c r="B60" s="37">
        <v>28950</v>
      </c>
      <c r="C60" s="37">
        <v>33100</v>
      </c>
      <c r="D60" s="37">
        <v>37250</v>
      </c>
      <c r="E60" s="37">
        <v>41350</v>
      </c>
      <c r="F60" s="37">
        <v>44700</v>
      </c>
      <c r="G60" s="37">
        <v>48000</v>
      </c>
      <c r="H60" s="37">
        <v>51300</v>
      </c>
      <c r="I60" s="37">
        <v>54600</v>
      </c>
    </row>
    <row r="61" spans="1:9" ht="12.75">
      <c r="A61" s="24" t="s">
        <v>90</v>
      </c>
      <c r="B61" s="37">
        <v>37800</v>
      </c>
      <c r="C61" s="37">
        <v>43200</v>
      </c>
      <c r="D61" s="37">
        <v>48600</v>
      </c>
      <c r="E61" s="37">
        <v>54000</v>
      </c>
      <c r="F61" s="37">
        <v>58350</v>
      </c>
      <c r="G61" s="37">
        <v>62650</v>
      </c>
      <c r="H61" s="37">
        <v>67000</v>
      </c>
      <c r="I61" s="37">
        <v>71300</v>
      </c>
    </row>
    <row r="62" spans="1:9" ht="12.75">
      <c r="A62" s="24" t="s">
        <v>91</v>
      </c>
      <c r="B62" s="37">
        <v>37800</v>
      </c>
      <c r="C62" s="37">
        <v>43200</v>
      </c>
      <c r="D62" s="37">
        <v>48600</v>
      </c>
      <c r="E62" s="37">
        <v>54000</v>
      </c>
      <c r="F62" s="37">
        <v>58350</v>
      </c>
      <c r="G62" s="37">
        <v>62650</v>
      </c>
      <c r="H62" s="37">
        <v>67000</v>
      </c>
      <c r="I62" s="37">
        <v>71300</v>
      </c>
    </row>
    <row r="63" spans="1:9" ht="12.75">
      <c r="A63" s="24" t="s">
        <v>92</v>
      </c>
      <c r="B63" s="37">
        <v>30100</v>
      </c>
      <c r="C63" s="37">
        <v>34400</v>
      </c>
      <c r="D63" s="37">
        <v>38700</v>
      </c>
      <c r="E63" s="37">
        <v>42950</v>
      </c>
      <c r="F63" s="37">
        <v>46400</v>
      </c>
      <c r="G63" s="37">
        <v>49850</v>
      </c>
      <c r="H63" s="37">
        <v>53300</v>
      </c>
      <c r="I63" s="37">
        <v>56700</v>
      </c>
    </row>
    <row r="64" spans="1:9" ht="12.75">
      <c r="A64" s="24" t="s">
        <v>93</v>
      </c>
      <c r="B64" s="37">
        <v>28300</v>
      </c>
      <c r="C64" s="37">
        <v>32350</v>
      </c>
      <c r="D64" s="37">
        <v>36400</v>
      </c>
      <c r="E64" s="37">
        <v>40400</v>
      </c>
      <c r="F64" s="37">
        <v>43650</v>
      </c>
      <c r="G64" s="37">
        <v>46900</v>
      </c>
      <c r="H64" s="37">
        <v>50100</v>
      </c>
      <c r="I64" s="37">
        <v>53350</v>
      </c>
    </row>
    <row r="65" spans="1:9" ht="12.75">
      <c r="A65" s="24" t="s">
        <v>94</v>
      </c>
      <c r="B65" s="37">
        <v>28300</v>
      </c>
      <c r="C65" s="37">
        <v>32350</v>
      </c>
      <c r="D65" s="37">
        <v>36400</v>
      </c>
      <c r="E65" s="37">
        <v>40400</v>
      </c>
      <c r="F65" s="37">
        <v>43650</v>
      </c>
      <c r="G65" s="37">
        <v>46900</v>
      </c>
      <c r="H65" s="37">
        <v>50100</v>
      </c>
      <c r="I65" s="37">
        <v>53350</v>
      </c>
    </row>
    <row r="66" spans="1:9" ht="12.75">
      <c r="A66" s="24" t="s">
        <v>95</v>
      </c>
      <c r="B66" s="37">
        <v>29750</v>
      </c>
      <c r="C66" s="37">
        <v>34000</v>
      </c>
      <c r="D66" s="37">
        <v>38250</v>
      </c>
      <c r="E66" s="37">
        <v>42500</v>
      </c>
      <c r="F66" s="37">
        <v>45900</v>
      </c>
      <c r="G66" s="37">
        <v>49300</v>
      </c>
      <c r="H66" s="37">
        <v>52700</v>
      </c>
      <c r="I66" s="37">
        <v>56100</v>
      </c>
    </row>
    <row r="67" spans="1:9" ht="12.75">
      <c r="A67" s="24" t="s">
        <v>96</v>
      </c>
      <c r="B67" s="37">
        <v>28300</v>
      </c>
      <c r="C67" s="37">
        <v>32350</v>
      </c>
      <c r="D67" s="37">
        <v>36400</v>
      </c>
      <c r="E67" s="37">
        <v>40400</v>
      </c>
      <c r="F67" s="37">
        <v>43650</v>
      </c>
      <c r="G67" s="37">
        <v>46900</v>
      </c>
      <c r="H67" s="37">
        <v>50100</v>
      </c>
      <c r="I67" s="37">
        <v>53350</v>
      </c>
    </row>
    <row r="68" spans="1:9" ht="12.75">
      <c r="A68" s="24" t="s">
        <v>97</v>
      </c>
      <c r="B68" s="37">
        <v>28300</v>
      </c>
      <c r="C68" s="37">
        <v>32350</v>
      </c>
      <c r="D68" s="37">
        <v>36400</v>
      </c>
      <c r="E68" s="37">
        <v>40400</v>
      </c>
      <c r="F68" s="37">
        <v>43650</v>
      </c>
      <c r="G68" s="37">
        <v>46900</v>
      </c>
      <c r="H68" s="37">
        <v>50100</v>
      </c>
      <c r="I68" s="37">
        <v>53350</v>
      </c>
    </row>
    <row r="69" spans="1:9" ht="12.75">
      <c r="A69" s="24" t="s">
        <v>98</v>
      </c>
      <c r="B69" s="37">
        <v>30100</v>
      </c>
      <c r="C69" s="37">
        <v>34400</v>
      </c>
      <c r="D69" s="37">
        <v>38700</v>
      </c>
      <c r="E69" s="37">
        <v>42950</v>
      </c>
      <c r="F69" s="37">
        <v>46400</v>
      </c>
      <c r="G69" s="37">
        <v>49850</v>
      </c>
      <c r="H69" s="37">
        <v>53300</v>
      </c>
      <c r="I69" s="37">
        <v>56700</v>
      </c>
    </row>
    <row r="70" spans="1:9" ht="12.75">
      <c r="A70" s="24" t="s">
        <v>99</v>
      </c>
      <c r="B70" s="37">
        <v>28300</v>
      </c>
      <c r="C70" s="37">
        <v>32350</v>
      </c>
      <c r="D70" s="37">
        <v>36400</v>
      </c>
      <c r="E70" s="37">
        <v>40400</v>
      </c>
      <c r="F70" s="37">
        <v>43650</v>
      </c>
      <c r="G70" s="37">
        <v>46900</v>
      </c>
      <c r="H70" s="37">
        <v>50100</v>
      </c>
      <c r="I70" s="37">
        <v>53350</v>
      </c>
    </row>
    <row r="71" spans="1:9" ht="12.75">
      <c r="A71" s="24" t="s">
        <v>101</v>
      </c>
      <c r="B71" s="37">
        <v>37800</v>
      </c>
      <c r="C71" s="37">
        <v>43200</v>
      </c>
      <c r="D71" s="37">
        <v>48600</v>
      </c>
      <c r="E71" s="37">
        <v>54000</v>
      </c>
      <c r="F71" s="37">
        <v>58350</v>
      </c>
      <c r="G71" s="37">
        <v>62650</v>
      </c>
      <c r="H71" s="37">
        <v>67000</v>
      </c>
      <c r="I71" s="37">
        <v>71300</v>
      </c>
    </row>
    <row r="72" spans="1:9" ht="12.75">
      <c r="A72" s="24" t="s">
        <v>100</v>
      </c>
      <c r="B72" s="37">
        <v>28300</v>
      </c>
      <c r="C72" s="37">
        <v>32350</v>
      </c>
      <c r="D72" s="37">
        <v>36400</v>
      </c>
      <c r="E72" s="37">
        <v>40400</v>
      </c>
      <c r="F72" s="37">
        <v>43650</v>
      </c>
      <c r="G72" s="37">
        <v>46900</v>
      </c>
      <c r="H72" s="37">
        <v>50100</v>
      </c>
      <c r="I72" s="37">
        <v>53350</v>
      </c>
    </row>
    <row r="73" spans="1:9" ht="12.75">
      <c r="A73" s="24" t="s">
        <v>102</v>
      </c>
      <c r="B73" s="37">
        <v>30200</v>
      </c>
      <c r="C73" s="37">
        <v>34500</v>
      </c>
      <c r="D73" s="37">
        <v>38800</v>
      </c>
      <c r="E73" s="37">
        <v>43100</v>
      </c>
      <c r="F73" s="37">
        <v>46550</v>
      </c>
      <c r="G73" s="37">
        <v>50000</v>
      </c>
      <c r="H73" s="37">
        <v>53450</v>
      </c>
      <c r="I73" s="37">
        <v>56900</v>
      </c>
    </row>
    <row r="74" spans="1:9" ht="12.75">
      <c r="A74" s="24" t="s">
        <v>103</v>
      </c>
      <c r="B74" s="37">
        <v>28300</v>
      </c>
      <c r="C74" s="37">
        <v>32350</v>
      </c>
      <c r="D74" s="37">
        <v>36400</v>
      </c>
      <c r="E74" s="37">
        <v>40400</v>
      </c>
      <c r="F74" s="37">
        <v>43650</v>
      </c>
      <c r="G74" s="37">
        <v>46900</v>
      </c>
      <c r="H74" s="37">
        <v>50100</v>
      </c>
      <c r="I74" s="37">
        <v>53350</v>
      </c>
    </row>
    <row r="75" spans="1:9" ht="12.75">
      <c r="A75" s="24" t="s">
        <v>104</v>
      </c>
      <c r="B75" s="37">
        <v>31850</v>
      </c>
      <c r="C75" s="37">
        <v>36400</v>
      </c>
      <c r="D75" s="37">
        <v>40950</v>
      </c>
      <c r="E75" s="37">
        <v>45500</v>
      </c>
      <c r="F75" s="37">
        <v>49150</v>
      </c>
      <c r="G75" s="37">
        <v>52800</v>
      </c>
      <c r="H75" s="37">
        <v>56450</v>
      </c>
      <c r="I75" s="37">
        <v>60100</v>
      </c>
    </row>
    <row r="76" spans="1:9" ht="12.75">
      <c r="A76" s="24" t="s">
        <v>105</v>
      </c>
      <c r="B76" s="37">
        <v>33450</v>
      </c>
      <c r="C76" s="37">
        <v>38200</v>
      </c>
      <c r="D76" s="37">
        <v>43000</v>
      </c>
      <c r="E76" s="37">
        <v>47750</v>
      </c>
      <c r="F76" s="37">
        <v>51600</v>
      </c>
      <c r="G76" s="37">
        <v>55400</v>
      </c>
      <c r="H76" s="37">
        <v>59250</v>
      </c>
      <c r="I76" s="37">
        <v>63050</v>
      </c>
    </row>
    <row r="77" spans="1:9" ht="12.75">
      <c r="A77" s="24" t="s">
        <v>106</v>
      </c>
      <c r="B77" s="37">
        <v>29550</v>
      </c>
      <c r="C77" s="37">
        <v>33750</v>
      </c>
      <c r="D77" s="37">
        <v>37950</v>
      </c>
      <c r="E77" s="37">
        <v>42150</v>
      </c>
      <c r="F77" s="37">
        <v>45550</v>
      </c>
      <c r="G77" s="37">
        <v>48900</v>
      </c>
      <c r="H77" s="37">
        <v>52300</v>
      </c>
      <c r="I77" s="37">
        <v>55650</v>
      </c>
    </row>
    <row r="78" spans="1:9" ht="12.75">
      <c r="A78" s="24" t="s">
        <v>107</v>
      </c>
      <c r="B78" s="37">
        <v>28300</v>
      </c>
      <c r="C78" s="37">
        <v>32350</v>
      </c>
      <c r="D78" s="37">
        <v>36400</v>
      </c>
      <c r="E78" s="37">
        <v>40400</v>
      </c>
      <c r="F78" s="37">
        <v>43650</v>
      </c>
      <c r="G78" s="37">
        <v>46900</v>
      </c>
      <c r="H78" s="37">
        <v>50100</v>
      </c>
      <c r="I78" s="37">
        <v>53350</v>
      </c>
    </row>
    <row r="79" spans="1:9" ht="12.75">
      <c r="A79" s="24" t="s">
        <v>108</v>
      </c>
      <c r="B79" s="37">
        <v>28300</v>
      </c>
      <c r="C79" s="37">
        <v>32350</v>
      </c>
      <c r="D79" s="37">
        <v>36400</v>
      </c>
      <c r="E79" s="37">
        <v>40400</v>
      </c>
      <c r="F79" s="37">
        <v>43650</v>
      </c>
      <c r="G79" s="37">
        <v>46900</v>
      </c>
      <c r="H79" s="37">
        <v>50100</v>
      </c>
      <c r="I79" s="37">
        <v>53350</v>
      </c>
    </row>
    <row r="80" spans="1:9" ht="12.75">
      <c r="A80" s="24" t="s">
        <v>109</v>
      </c>
      <c r="B80" s="37">
        <v>37100</v>
      </c>
      <c r="C80" s="37">
        <v>42400</v>
      </c>
      <c r="D80" s="37">
        <v>47700</v>
      </c>
      <c r="E80" s="37">
        <v>52950</v>
      </c>
      <c r="F80" s="37">
        <v>57200</v>
      </c>
      <c r="G80" s="37">
        <v>61450</v>
      </c>
      <c r="H80" s="37">
        <v>65700</v>
      </c>
      <c r="I80" s="37">
        <v>69900</v>
      </c>
    </row>
    <row r="81" spans="1:9" ht="12.75">
      <c r="A81" s="24" t="s">
        <v>110</v>
      </c>
      <c r="B81" s="37">
        <v>30600</v>
      </c>
      <c r="C81" s="37">
        <v>34950</v>
      </c>
      <c r="D81" s="37">
        <v>39300</v>
      </c>
      <c r="E81" s="37">
        <v>43650</v>
      </c>
      <c r="F81" s="37">
        <v>47150</v>
      </c>
      <c r="G81" s="37">
        <v>50650</v>
      </c>
      <c r="H81" s="37">
        <v>54150</v>
      </c>
      <c r="I81" s="37">
        <v>57650</v>
      </c>
    </row>
    <row r="82" spans="1:9" ht="12.75">
      <c r="A82" s="24" t="s">
        <v>111</v>
      </c>
      <c r="B82" s="37">
        <v>32700</v>
      </c>
      <c r="C82" s="37">
        <v>37400</v>
      </c>
      <c r="D82" s="37">
        <v>42050</v>
      </c>
      <c r="E82" s="37">
        <v>46700</v>
      </c>
      <c r="F82" s="37">
        <v>50450</v>
      </c>
      <c r="G82" s="37">
        <v>54200</v>
      </c>
      <c r="H82" s="37">
        <v>57950</v>
      </c>
      <c r="I82" s="37">
        <v>61650</v>
      </c>
    </row>
    <row r="83" spans="1:9" ht="12.75">
      <c r="A83" s="24" t="s">
        <v>112</v>
      </c>
      <c r="B83" s="37">
        <v>28300</v>
      </c>
      <c r="C83" s="37">
        <v>32350</v>
      </c>
      <c r="D83" s="37">
        <v>36400</v>
      </c>
      <c r="E83" s="37">
        <v>40400</v>
      </c>
      <c r="F83" s="37">
        <v>43650</v>
      </c>
      <c r="G83" s="37">
        <v>46900</v>
      </c>
      <c r="H83" s="37">
        <v>50100</v>
      </c>
      <c r="I83" s="37">
        <v>53350</v>
      </c>
    </row>
    <row r="84" spans="1:9" ht="12.75">
      <c r="A84" s="24" t="s">
        <v>113</v>
      </c>
      <c r="B84" s="37">
        <v>30100</v>
      </c>
      <c r="C84" s="37">
        <v>34400</v>
      </c>
      <c r="D84" s="37">
        <v>38700</v>
      </c>
      <c r="E84" s="37">
        <v>42950</v>
      </c>
      <c r="F84" s="37">
        <v>46400</v>
      </c>
      <c r="G84" s="37">
        <v>49850</v>
      </c>
      <c r="H84" s="37">
        <v>53300</v>
      </c>
      <c r="I84" s="37">
        <v>56700</v>
      </c>
    </row>
    <row r="85" spans="1:9" ht="12.75">
      <c r="A85" s="24" t="s">
        <v>114</v>
      </c>
      <c r="B85" s="37">
        <v>37100</v>
      </c>
      <c r="C85" s="37">
        <v>42400</v>
      </c>
      <c r="D85" s="37">
        <v>47700</v>
      </c>
      <c r="E85" s="37">
        <v>52950</v>
      </c>
      <c r="F85" s="37">
        <v>57200</v>
      </c>
      <c r="G85" s="37">
        <v>61450</v>
      </c>
      <c r="H85" s="37">
        <v>65700</v>
      </c>
      <c r="I85" s="37">
        <v>69900</v>
      </c>
    </row>
    <row r="86" spans="1:9" ht="12.75">
      <c r="A86" s="24" t="s">
        <v>115</v>
      </c>
      <c r="B86" s="37">
        <v>29050</v>
      </c>
      <c r="C86" s="37">
        <v>33200</v>
      </c>
      <c r="D86" s="37">
        <v>37350</v>
      </c>
      <c r="E86" s="37">
        <v>41450</v>
      </c>
      <c r="F86" s="37">
        <v>44800</v>
      </c>
      <c r="G86" s="37">
        <v>48100</v>
      </c>
      <c r="H86" s="37">
        <v>51400</v>
      </c>
      <c r="I86" s="37">
        <v>54750</v>
      </c>
    </row>
    <row r="87" spans="1:9" ht="12.75">
      <c r="A87" s="24" t="s">
        <v>116</v>
      </c>
      <c r="B87" s="37">
        <v>37350</v>
      </c>
      <c r="C87" s="37">
        <v>42700</v>
      </c>
      <c r="D87" s="37">
        <v>48050</v>
      </c>
      <c r="E87" s="37">
        <v>53350</v>
      </c>
      <c r="F87" s="37">
        <v>57650</v>
      </c>
      <c r="G87" s="37">
        <v>61900</v>
      </c>
      <c r="H87" s="37">
        <v>66200</v>
      </c>
      <c r="I87" s="37">
        <v>70450</v>
      </c>
    </row>
    <row r="88" spans="1:9" ht="12.75">
      <c r="A88" s="24" t="s">
        <v>117</v>
      </c>
      <c r="B88" s="37">
        <v>35150</v>
      </c>
      <c r="C88" s="37">
        <v>40150</v>
      </c>
      <c r="D88" s="37">
        <v>45150</v>
      </c>
      <c r="E88" s="37">
        <v>50150</v>
      </c>
      <c r="F88" s="37">
        <v>54200</v>
      </c>
      <c r="G88" s="37">
        <v>58200</v>
      </c>
      <c r="H88" s="37">
        <v>62200</v>
      </c>
      <c r="I88" s="37">
        <v>66200</v>
      </c>
    </row>
    <row r="89" spans="1:9" ht="12.75">
      <c r="A89" s="24" t="s">
        <v>118</v>
      </c>
      <c r="B89" s="37">
        <v>31600</v>
      </c>
      <c r="C89" s="37">
        <v>36100</v>
      </c>
      <c r="D89" s="37">
        <v>40600</v>
      </c>
      <c r="E89" s="37">
        <v>45100</v>
      </c>
      <c r="F89" s="37">
        <v>48750</v>
      </c>
      <c r="G89" s="37">
        <v>52350</v>
      </c>
      <c r="H89" s="37">
        <v>55950</v>
      </c>
      <c r="I89" s="37">
        <v>59550</v>
      </c>
    </row>
    <row r="90" spans="1:9" ht="12.75">
      <c r="A90" s="24" t="s">
        <v>119</v>
      </c>
      <c r="B90" s="37">
        <v>28300</v>
      </c>
      <c r="C90" s="37">
        <v>32350</v>
      </c>
      <c r="D90" s="37">
        <v>36400</v>
      </c>
      <c r="E90" s="37">
        <v>40400</v>
      </c>
      <c r="F90" s="37">
        <v>43650</v>
      </c>
      <c r="G90" s="37">
        <v>46900</v>
      </c>
      <c r="H90" s="37">
        <v>50100</v>
      </c>
      <c r="I90" s="37">
        <v>53350</v>
      </c>
    </row>
    <row r="91" spans="1:9" ht="12.75">
      <c r="A91" s="24" t="s">
        <v>120</v>
      </c>
      <c r="B91" s="37">
        <v>29500</v>
      </c>
      <c r="C91" s="37">
        <v>33700</v>
      </c>
      <c r="D91" s="37">
        <v>37900</v>
      </c>
      <c r="E91" s="37">
        <v>42100</v>
      </c>
      <c r="F91" s="37">
        <v>45500</v>
      </c>
      <c r="G91" s="37">
        <v>48850</v>
      </c>
      <c r="H91" s="37">
        <v>52250</v>
      </c>
      <c r="I91" s="37">
        <v>55600</v>
      </c>
    </row>
    <row r="92" spans="1:9" ht="12.75">
      <c r="A92" s="24" t="s">
        <v>121</v>
      </c>
      <c r="B92" s="37">
        <v>34550</v>
      </c>
      <c r="C92" s="37">
        <v>39500</v>
      </c>
      <c r="D92" s="37">
        <v>44450</v>
      </c>
      <c r="E92" s="37">
        <v>49350</v>
      </c>
      <c r="F92" s="37">
        <v>53300</v>
      </c>
      <c r="G92" s="37">
        <v>57250</v>
      </c>
      <c r="H92" s="37">
        <v>61200</v>
      </c>
      <c r="I92" s="37">
        <v>65150</v>
      </c>
    </row>
    <row r="93" spans="1:9" ht="12.75">
      <c r="A93" s="24" t="s">
        <v>122</v>
      </c>
      <c r="B93" s="37">
        <v>30350</v>
      </c>
      <c r="C93" s="37">
        <v>34700</v>
      </c>
      <c r="D93" s="37">
        <v>39050</v>
      </c>
      <c r="E93" s="37">
        <v>43350</v>
      </c>
      <c r="F93" s="37">
        <v>46850</v>
      </c>
      <c r="G93" s="37">
        <v>50300</v>
      </c>
      <c r="H93" s="37">
        <v>53800</v>
      </c>
      <c r="I93" s="37">
        <v>57250</v>
      </c>
    </row>
    <row r="94" spans="1:9" ht="12.75">
      <c r="A94" s="24" t="s">
        <v>123</v>
      </c>
      <c r="B94" s="37">
        <v>30100</v>
      </c>
      <c r="C94" s="37">
        <v>34400</v>
      </c>
      <c r="D94" s="37">
        <v>38700</v>
      </c>
      <c r="E94" s="37">
        <v>42950</v>
      </c>
      <c r="F94" s="37">
        <v>46400</v>
      </c>
      <c r="G94" s="37">
        <v>49850</v>
      </c>
      <c r="H94" s="37">
        <v>53300</v>
      </c>
      <c r="I94" s="37">
        <v>56700</v>
      </c>
    </row>
    <row r="95" spans="1:9" ht="12.75">
      <c r="A95" s="24" t="s">
        <v>124</v>
      </c>
      <c r="B95" s="37">
        <v>34350</v>
      </c>
      <c r="C95" s="37">
        <v>39250</v>
      </c>
      <c r="D95" s="37">
        <v>44150</v>
      </c>
      <c r="E95" s="37">
        <v>49050</v>
      </c>
      <c r="F95" s="37">
        <v>53000</v>
      </c>
      <c r="G95" s="37">
        <v>56900</v>
      </c>
      <c r="H95" s="37">
        <v>60850</v>
      </c>
      <c r="I95" s="37">
        <v>64750</v>
      </c>
    </row>
    <row r="96" spans="1:9" ht="12.75">
      <c r="A96" s="24" t="s">
        <v>125</v>
      </c>
      <c r="B96" s="37">
        <v>28300</v>
      </c>
      <c r="C96" s="37">
        <v>32350</v>
      </c>
      <c r="D96" s="37">
        <v>36400</v>
      </c>
      <c r="E96" s="37">
        <v>40400</v>
      </c>
      <c r="F96" s="37">
        <v>43650</v>
      </c>
      <c r="G96" s="37">
        <v>46900</v>
      </c>
      <c r="H96" s="37">
        <v>50100</v>
      </c>
      <c r="I96" s="37">
        <v>53350</v>
      </c>
    </row>
    <row r="97" spans="1:9" ht="12.75">
      <c r="A97" s="24" t="s">
        <v>126</v>
      </c>
      <c r="B97" s="37">
        <v>28300</v>
      </c>
      <c r="C97" s="37">
        <v>32350</v>
      </c>
      <c r="D97" s="37">
        <v>36400</v>
      </c>
      <c r="E97" s="37">
        <v>40400</v>
      </c>
      <c r="F97" s="37">
        <v>43650</v>
      </c>
      <c r="G97" s="37">
        <v>46900</v>
      </c>
      <c r="H97" s="37">
        <v>50100</v>
      </c>
      <c r="I97" s="37">
        <v>53350</v>
      </c>
    </row>
    <row r="98" spans="1:9" ht="12.75">
      <c r="A98" s="24" t="s">
        <v>127</v>
      </c>
      <c r="B98" s="37">
        <v>30000</v>
      </c>
      <c r="C98" s="37">
        <v>34250</v>
      </c>
      <c r="D98" s="37">
        <v>38550</v>
      </c>
      <c r="E98" s="37">
        <v>42800</v>
      </c>
      <c r="F98" s="37">
        <v>46250</v>
      </c>
      <c r="G98" s="37">
        <v>49650</v>
      </c>
      <c r="H98" s="37">
        <v>53100</v>
      </c>
      <c r="I98" s="37">
        <v>56500</v>
      </c>
    </row>
    <row r="99" spans="1:9" ht="12.75">
      <c r="A99" s="24" t="s">
        <v>128</v>
      </c>
      <c r="B99" s="37">
        <v>32600</v>
      </c>
      <c r="C99" s="37">
        <v>37250</v>
      </c>
      <c r="D99" s="37">
        <v>41900</v>
      </c>
      <c r="E99" s="37">
        <v>46550</v>
      </c>
      <c r="F99" s="37">
        <v>50300</v>
      </c>
      <c r="G99" s="37">
        <v>54000</v>
      </c>
      <c r="H99" s="37">
        <v>57750</v>
      </c>
      <c r="I99" s="37">
        <v>61450</v>
      </c>
    </row>
    <row r="100" spans="1:9" ht="12.75">
      <c r="A100" s="24" t="s">
        <v>129</v>
      </c>
      <c r="B100" s="37">
        <v>28300</v>
      </c>
      <c r="C100" s="37">
        <v>32350</v>
      </c>
      <c r="D100" s="37">
        <v>36400</v>
      </c>
      <c r="E100" s="37">
        <v>40400</v>
      </c>
      <c r="F100" s="37">
        <v>43650</v>
      </c>
      <c r="G100" s="37">
        <v>46900</v>
      </c>
      <c r="H100" s="37">
        <v>50100</v>
      </c>
      <c r="I100" s="37">
        <v>53350</v>
      </c>
    </row>
    <row r="101" spans="1:9" ht="12.75">
      <c r="A101" s="24" t="s">
        <v>130</v>
      </c>
      <c r="B101" s="37">
        <v>30650</v>
      </c>
      <c r="C101" s="37">
        <v>35000</v>
      </c>
      <c r="D101" s="37">
        <v>39400</v>
      </c>
      <c r="E101" s="37">
        <v>43750</v>
      </c>
      <c r="F101" s="37">
        <v>47250</v>
      </c>
      <c r="G101" s="37">
        <v>50750</v>
      </c>
      <c r="H101" s="37">
        <v>54250</v>
      </c>
      <c r="I101" s="37">
        <v>57750</v>
      </c>
    </row>
    <row r="102" spans="1:9" ht="12.75">
      <c r="A102" s="24" t="s">
        <v>131</v>
      </c>
      <c r="B102" s="37">
        <v>37100</v>
      </c>
      <c r="C102" s="37">
        <v>42400</v>
      </c>
      <c r="D102" s="37">
        <v>47700</v>
      </c>
      <c r="E102" s="37">
        <v>52950</v>
      </c>
      <c r="F102" s="37">
        <v>57200</v>
      </c>
      <c r="G102" s="37">
        <v>61450</v>
      </c>
      <c r="H102" s="37">
        <v>65700</v>
      </c>
      <c r="I102" s="37">
        <v>69900</v>
      </c>
    </row>
    <row r="103" spans="1:9" ht="12.75">
      <c r="A103" s="24" t="s">
        <v>132</v>
      </c>
      <c r="B103" s="37">
        <v>31200</v>
      </c>
      <c r="C103" s="37">
        <v>35650</v>
      </c>
      <c r="D103" s="37">
        <v>40100</v>
      </c>
      <c r="E103" s="37">
        <v>44550</v>
      </c>
      <c r="F103" s="37">
        <v>48150</v>
      </c>
      <c r="G103" s="37">
        <v>51700</v>
      </c>
      <c r="H103" s="37">
        <v>55250</v>
      </c>
      <c r="I103" s="37">
        <v>58850</v>
      </c>
    </row>
    <row r="104" spans="1:9" ht="12.75">
      <c r="A104" s="24" t="s">
        <v>133</v>
      </c>
      <c r="B104" s="37">
        <v>42200</v>
      </c>
      <c r="C104" s="37">
        <v>48200</v>
      </c>
      <c r="D104" s="37">
        <v>54250</v>
      </c>
      <c r="E104" s="37">
        <v>60250</v>
      </c>
      <c r="F104" s="37">
        <v>65100</v>
      </c>
      <c r="G104" s="37">
        <v>69900</v>
      </c>
      <c r="H104" s="37">
        <v>74750</v>
      </c>
      <c r="I104" s="37">
        <v>79550</v>
      </c>
    </row>
    <row r="105" spans="1:9" ht="12.75">
      <c r="A105" s="24" t="s">
        <v>134</v>
      </c>
      <c r="B105" s="37">
        <v>28300</v>
      </c>
      <c r="C105" s="37">
        <v>32350</v>
      </c>
      <c r="D105" s="37">
        <v>36400</v>
      </c>
      <c r="E105" s="37">
        <v>40400</v>
      </c>
      <c r="F105" s="37">
        <v>43650</v>
      </c>
      <c r="G105" s="37">
        <v>46900</v>
      </c>
      <c r="H105" s="37">
        <v>50100</v>
      </c>
      <c r="I105" s="37">
        <v>53350</v>
      </c>
    </row>
    <row r="106" spans="1:9" ht="12.75">
      <c r="A106" s="24" t="s">
        <v>135</v>
      </c>
      <c r="B106" s="37">
        <v>41000</v>
      </c>
      <c r="C106" s="37">
        <v>46850</v>
      </c>
      <c r="D106" s="37">
        <v>52700</v>
      </c>
      <c r="E106" s="37">
        <v>58550</v>
      </c>
      <c r="F106" s="37">
        <v>63250</v>
      </c>
      <c r="G106" s="37">
        <v>67950</v>
      </c>
      <c r="H106" s="37">
        <v>72650</v>
      </c>
      <c r="I106" s="37">
        <v>77300</v>
      </c>
    </row>
    <row r="107" spans="1:9" ht="12.75">
      <c r="A107" s="24" t="s">
        <v>136</v>
      </c>
      <c r="B107" s="37">
        <v>34800</v>
      </c>
      <c r="C107" s="37">
        <v>39800</v>
      </c>
      <c r="D107" s="37">
        <v>44750</v>
      </c>
      <c r="E107" s="37">
        <v>49700</v>
      </c>
      <c r="F107" s="37">
        <v>53700</v>
      </c>
      <c r="G107" s="37">
        <v>57700</v>
      </c>
      <c r="H107" s="37">
        <v>61650</v>
      </c>
      <c r="I107" s="37">
        <v>65650</v>
      </c>
    </row>
    <row r="108" spans="1:9" ht="12.75">
      <c r="A108" s="24" t="s">
        <v>137</v>
      </c>
      <c r="B108" s="37">
        <v>28300</v>
      </c>
      <c r="C108" s="37">
        <v>32350</v>
      </c>
      <c r="D108" s="37">
        <v>36400</v>
      </c>
      <c r="E108" s="37">
        <v>40400</v>
      </c>
      <c r="F108" s="37">
        <v>43650</v>
      </c>
      <c r="G108" s="37">
        <v>46900</v>
      </c>
      <c r="H108" s="37">
        <v>50100</v>
      </c>
      <c r="I108" s="37">
        <v>53350</v>
      </c>
    </row>
    <row r="109" spans="1:9" ht="12.75">
      <c r="A109" s="24" t="s">
        <v>138</v>
      </c>
      <c r="B109" s="37">
        <v>28300</v>
      </c>
      <c r="C109" s="37">
        <v>32350</v>
      </c>
      <c r="D109" s="37">
        <v>36400</v>
      </c>
      <c r="E109" s="37">
        <v>40400</v>
      </c>
      <c r="F109" s="37">
        <v>43650</v>
      </c>
      <c r="G109" s="37">
        <v>46900</v>
      </c>
      <c r="H109" s="37">
        <v>50100</v>
      </c>
      <c r="I109" s="37">
        <v>53350</v>
      </c>
    </row>
    <row r="110" spans="1:9" ht="12.75">
      <c r="A110" s="24" t="s">
        <v>139</v>
      </c>
      <c r="B110" s="37">
        <v>30200</v>
      </c>
      <c r="C110" s="37">
        <v>34500</v>
      </c>
      <c r="D110" s="37">
        <v>38800</v>
      </c>
      <c r="E110" s="37">
        <v>43100</v>
      </c>
      <c r="F110" s="37">
        <v>46550</v>
      </c>
      <c r="G110" s="37">
        <v>50000</v>
      </c>
      <c r="H110" s="37">
        <v>53450</v>
      </c>
      <c r="I110" s="37">
        <v>56900</v>
      </c>
    </row>
    <row r="111" spans="1:9" ht="12.75">
      <c r="A111" s="24" t="s">
        <v>140</v>
      </c>
      <c r="B111" s="37">
        <v>30100</v>
      </c>
      <c r="C111" s="37">
        <v>34400</v>
      </c>
      <c r="D111" s="37">
        <v>38700</v>
      </c>
      <c r="E111" s="37">
        <v>42950</v>
      </c>
      <c r="F111" s="37">
        <v>46400</v>
      </c>
      <c r="G111" s="37">
        <v>49850</v>
      </c>
      <c r="H111" s="37">
        <v>53300</v>
      </c>
      <c r="I111" s="37">
        <v>56700</v>
      </c>
    </row>
    <row r="112" spans="1:9" ht="12.75">
      <c r="A112" s="24" t="s">
        <v>141</v>
      </c>
      <c r="B112" s="37">
        <v>39100</v>
      </c>
      <c r="C112" s="37">
        <v>44700</v>
      </c>
      <c r="D112" s="37">
        <v>50300</v>
      </c>
      <c r="E112" s="37">
        <v>55850</v>
      </c>
      <c r="F112" s="37">
        <v>60350</v>
      </c>
      <c r="G112" s="37">
        <v>64800</v>
      </c>
      <c r="H112" s="37">
        <v>69300</v>
      </c>
      <c r="I112" s="37">
        <v>73750</v>
      </c>
    </row>
    <row r="113" spans="1:9" ht="12.75">
      <c r="A113" s="24" t="s">
        <v>142</v>
      </c>
      <c r="B113" s="37">
        <v>31600</v>
      </c>
      <c r="C113" s="37">
        <v>36100</v>
      </c>
      <c r="D113" s="37">
        <v>40600</v>
      </c>
      <c r="E113" s="37">
        <v>45100</v>
      </c>
      <c r="F113" s="37">
        <v>48750</v>
      </c>
      <c r="G113" s="37">
        <v>52350</v>
      </c>
      <c r="H113" s="37">
        <v>55950</v>
      </c>
      <c r="I113" s="37">
        <v>59550</v>
      </c>
    </row>
    <row r="114" spans="1:9" ht="12.75">
      <c r="A114" s="24" t="s">
        <v>143</v>
      </c>
      <c r="B114" s="37">
        <v>28300</v>
      </c>
      <c r="C114" s="37">
        <v>32350</v>
      </c>
      <c r="D114" s="37">
        <v>36400</v>
      </c>
      <c r="E114" s="37">
        <v>40400</v>
      </c>
      <c r="F114" s="37">
        <v>43650</v>
      </c>
      <c r="G114" s="37">
        <v>46900</v>
      </c>
      <c r="H114" s="37">
        <v>50100</v>
      </c>
      <c r="I114" s="37">
        <v>53350</v>
      </c>
    </row>
    <row r="115" spans="1:9" ht="12.75">
      <c r="A115" s="24" t="s">
        <v>144</v>
      </c>
      <c r="B115" s="37">
        <v>29600</v>
      </c>
      <c r="C115" s="37">
        <v>33800</v>
      </c>
      <c r="D115" s="37">
        <v>38050</v>
      </c>
      <c r="E115" s="37">
        <v>42250</v>
      </c>
      <c r="F115" s="37">
        <v>45650</v>
      </c>
      <c r="G115" s="37">
        <v>49050</v>
      </c>
      <c r="H115" s="37">
        <v>52400</v>
      </c>
      <c r="I115" s="37">
        <v>55800</v>
      </c>
    </row>
    <row r="116" spans="1:9" ht="12.75">
      <c r="A116" s="24" t="s">
        <v>145</v>
      </c>
      <c r="B116" s="37">
        <v>28300</v>
      </c>
      <c r="C116" s="37">
        <v>32350</v>
      </c>
      <c r="D116" s="37">
        <v>36400</v>
      </c>
      <c r="E116" s="37">
        <v>40400</v>
      </c>
      <c r="F116" s="37">
        <v>43650</v>
      </c>
      <c r="G116" s="37">
        <v>46900</v>
      </c>
      <c r="H116" s="37">
        <v>50100</v>
      </c>
      <c r="I116" s="37">
        <v>53350</v>
      </c>
    </row>
    <row r="117" spans="1:9" ht="12.75">
      <c r="A117" s="24" t="s">
        <v>146</v>
      </c>
      <c r="B117" s="37">
        <v>37800</v>
      </c>
      <c r="C117" s="37">
        <v>43200</v>
      </c>
      <c r="D117" s="37">
        <v>48600</v>
      </c>
      <c r="E117" s="37">
        <v>54000</v>
      </c>
      <c r="F117" s="37">
        <v>58350</v>
      </c>
      <c r="G117" s="37">
        <v>62650</v>
      </c>
      <c r="H117" s="37">
        <v>67000</v>
      </c>
      <c r="I117" s="37">
        <v>71300</v>
      </c>
    </row>
    <row r="118" spans="1:9" ht="12.75">
      <c r="A118" s="24" t="s">
        <v>147</v>
      </c>
      <c r="B118" s="37">
        <v>29900</v>
      </c>
      <c r="C118" s="37">
        <v>34200</v>
      </c>
      <c r="D118" s="37">
        <v>38450</v>
      </c>
      <c r="E118" s="37">
        <v>42700</v>
      </c>
      <c r="F118" s="37">
        <v>46150</v>
      </c>
      <c r="G118" s="37">
        <v>49550</v>
      </c>
      <c r="H118" s="37">
        <v>52950</v>
      </c>
      <c r="I118" s="37">
        <v>56400</v>
      </c>
    </row>
    <row r="119" spans="1:9" ht="12.75">
      <c r="A119" s="24" t="s">
        <v>148</v>
      </c>
      <c r="B119" s="37">
        <v>31000</v>
      </c>
      <c r="C119" s="37">
        <v>35400</v>
      </c>
      <c r="D119" s="37">
        <v>39850</v>
      </c>
      <c r="E119" s="37">
        <v>44250</v>
      </c>
      <c r="F119" s="37">
        <v>47800</v>
      </c>
      <c r="G119" s="37">
        <v>51350</v>
      </c>
      <c r="H119" s="37">
        <v>54900</v>
      </c>
      <c r="I119" s="37">
        <v>58450</v>
      </c>
    </row>
    <row r="120" spans="1:9" ht="12.75">
      <c r="A120" s="24" t="s">
        <v>149</v>
      </c>
      <c r="B120" s="37">
        <v>30900</v>
      </c>
      <c r="C120" s="37">
        <v>35300</v>
      </c>
      <c r="D120" s="37">
        <v>39700</v>
      </c>
      <c r="E120" s="37">
        <v>44100</v>
      </c>
      <c r="F120" s="37">
        <v>47650</v>
      </c>
      <c r="G120" s="37">
        <v>51200</v>
      </c>
      <c r="H120" s="37">
        <v>54700</v>
      </c>
      <c r="I120" s="37">
        <v>58250</v>
      </c>
    </row>
    <row r="121" spans="1:9" ht="12.75">
      <c r="A121" s="24" t="s">
        <v>150</v>
      </c>
      <c r="B121" s="37">
        <v>34750</v>
      </c>
      <c r="C121" s="37">
        <v>39700</v>
      </c>
      <c r="D121" s="37">
        <v>44650</v>
      </c>
      <c r="E121" s="37">
        <v>49600</v>
      </c>
      <c r="F121" s="37">
        <v>53600</v>
      </c>
      <c r="G121" s="37">
        <v>57550</v>
      </c>
      <c r="H121" s="37">
        <v>61550</v>
      </c>
      <c r="I121" s="37">
        <v>65500</v>
      </c>
    </row>
    <row r="122" spans="1:9" ht="12.75">
      <c r="A122" s="24" t="s">
        <v>151</v>
      </c>
      <c r="B122" s="37">
        <v>28300</v>
      </c>
      <c r="C122" s="37">
        <v>32350</v>
      </c>
      <c r="D122" s="37">
        <v>36400</v>
      </c>
      <c r="E122" s="37">
        <v>40400</v>
      </c>
      <c r="F122" s="37">
        <v>43650</v>
      </c>
      <c r="G122" s="37">
        <v>46900</v>
      </c>
      <c r="H122" s="37">
        <v>50100</v>
      </c>
      <c r="I122" s="37">
        <v>53350</v>
      </c>
    </row>
    <row r="123" spans="1:9" ht="12.75">
      <c r="A123" s="24" t="s">
        <v>152</v>
      </c>
      <c r="B123" s="37">
        <v>28950</v>
      </c>
      <c r="C123" s="37">
        <v>33100</v>
      </c>
      <c r="D123" s="37">
        <v>37250</v>
      </c>
      <c r="E123" s="37">
        <v>41350</v>
      </c>
      <c r="F123" s="37">
        <v>44700</v>
      </c>
      <c r="G123" s="37">
        <v>48000</v>
      </c>
      <c r="H123" s="37">
        <v>51300</v>
      </c>
      <c r="I123" s="37">
        <v>54600</v>
      </c>
    </row>
    <row r="124" spans="1:9" ht="12.75">
      <c r="A124" s="24" t="s">
        <v>153</v>
      </c>
      <c r="B124" s="37">
        <v>30650</v>
      </c>
      <c r="C124" s="37">
        <v>35000</v>
      </c>
      <c r="D124" s="37">
        <v>39400</v>
      </c>
      <c r="E124" s="37">
        <v>43750</v>
      </c>
      <c r="F124" s="37">
        <v>47250</v>
      </c>
      <c r="G124" s="37">
        <v>50750</v>
      </c>
      <c r="H124" s="37">
        <v>54250</v>
      </c>
      <c r="I124" s="37">
        <v>57750</v>
      </c>
    </row>
    <row r="125" spans="1:9" ht="12.75">
      <c r="A125" s="24" t="s">
        <v>154</v>
      </c>
      <c r="B125" s="37">
        <v>28300</v>
      </c>
      <c r="C125" s="37">
        <v>32350</v>
      </c>
      <c r="D125" s="37">
        <v>36400</v>
      </c>
      <c r="E125" s="37">
        <v>40400</v>
      </c>
      <c r="F125" s="37">
        <v>43650</v>
      </c>
      <c r="G125" s="37">
        <v>46900</v>
      </c>
      <c r="H125" s="37">
        <v>50100</v>
      </c>
      <c r="I125" s="37">
        <v>53350</v>
      </c>
    </row>
    <row r="126" spans="1:9" ht="12.75">
      <c r="A126" s="24" t="s">
        <v>155</v>
      </c>
      <c r="B126" s="37">
        <v>28300</v>
      </c>
      <c r="C126" s="37">
        <v>32350</v>
      </c>
      <c r="D126" s="37">
        <v>36400</v>
      </c>
      <c r="E126" s="37">
        <v>40400</v>
      </c>
      <c r="F126" s="37">
        <v>43650</v>
      </c>
      <c r="G126" s="37">
        <v>46900</v>
      </c>
      <c r="H126" s="37">
        <v>50100</v>
      </c>
      <c r="I126" s="37">
        <v>53350</v>
      </c>
    </row>
    <row r="127" spans="1:9" ht="12.75">
      <c r="A127" s="24" t="s">
        <v>156</v>
      </c>
      <c r="B127" s="37">
        <v>36900</v>
      </c>
      <c r="C127" s="37">
        <v>42150</v>
      </c>
      <c r="D127" s="37">
        <v>47400</v>
      </c>
      <c r="E127" s="37">
        <v>52650</v>
      </c>
      <c r="F127" s="37">
        <v>56900</v>
      </c>
      <c r="G127" s="37">
        <v>61100</v>
      </c>
      <c r="H127" s="37">
        <v>65300</v>
      </c>
      <c r="I127" s="37">
        <v>69500</v>
      </c>
    </row>
    <row r="128" spans="1:9" ht="12.75">
      <c r="A128" s="24" t="s">
        <v>157</v>
      </c>
      <c r="B128" s="37">
        <v>30750</v>
      </c>
      <c r="C128" s="37">
        <v>35150</v>
      </c>
      <c r="D128" s="37">
        <v>39550</v>
      </c>
      <c r="E128" s="37">
        <v>43900</v>
      </c>
      <c r="F128" s="37">
        <v>47450</v>
      </c>
      <c r="G128" s="37">
        <v>50950</v>
      </c>
      <c r="H128" s="37">
        <v>54450</v>
      </c>
      <c r="I128" s="37">
        <v>57950</v>
      </c>
    </row>
    <row r="129" spans="1:9" ht="12.75">
      <c r="A129" s="24" t="s">
        <v>158</v>
      </c>
      <c r="B129" s="37">
        <v>28500</v>
      </c>
      <c r="C129" s="37">
        <v>32600</v>
      </c>
      <c r="D129" s="37">
        <v>36650</v>
      </c>
      <c r="E129" s="37">
        <v>40700</v>
      </c>
      <c r="F129" s="37">
        <v>44000</v>
      </c>
      <c r="G129" s="37">
        <v>47250</v>
      </c>
      <c r="H129" s="37">
        <v>50500</v>
      </c>
      <c r="I129" s="37">
        <v>53750</v>
      </c>
    </row>
    <row r="130" spans="1:9" ht="12.75">
      <c r="A130" s="24" t="s">
        <v>159</v>
      </c>
      <c r="B130" s="37">
        <v>37800</v>
      </c>
      <c r="C130" s="37">
        <v>43200</v>
      </c>
      <c r="D130" s="37">
        <v>48600</v>
      </c>
      <c r="E130" s="37">
        <v>54000</v>
      </c>
      <c r="F130" s="37">
        <v>58350</v>
      </c>
      <c r="G130" s="37">
        <v>62650</v>
      </c>
      <c r="H130" s="37">
        <v>67000</v>
      </c>
      <c r="I130" s="37">
        <v>71300</v>
      </c>
    </row>
    <row r="131" spans="1:9" ht="12.75">
      <c r="A131" s="24" t="s">
        <v>160</v>
      </c>
      <c r="B131" s="37">
        <v>45100</v>
      </c>
      <c r="C131" s="37">
        <v>51550</v>
      </c>
      <c r="D131" s="37">
        <v>58000</v>
      </c>
      <c r="E131" s="37">
        <v>64400</v>
      </c>
      <c r="F131" s="37">
        <v>69600</v>
      </c>
      <c r="G131" s="37">
        <v>74750</v>
      </c>
      <c r="H131" s="37">
        <v>79900</v>
      </c>
      <c r="I131" s="37">
        <v>85050</v>
      </c>
    </row>
    <row r="132" spans="1:9" ht="12.75">
      <c r="A132" s="24" t="s">
        <v>161</v>
      </c>
      <c r="B132" s="37">
        <v>28950</v>
      </c>
      <c r="C132" s="37">
        <v>33100</v>
      </c>
      <c r="D132" s="37">
        <v>37250</v>
      </c>
      <c r="E132" s="37">
        <v>41350</v>
      </c>
      <c r="F132" s="37">
        <v>44700</v>
      </c>
      <c r="G132" s="37">
        <v>48000</v>
      </c>
      <c r="H132" s="37">
        <v>51300</v>
      </c>
      <c r="I132" s="37">
        <v>54600</v>
      </c>
    </row>
    <row r="133" spans="1:9" ht="12.75">
      <c r="A133" s="24" t="s">
        <v>162</v>
      </c>
      <c r="B133" s="37">
        <v>28950</v>
      </c>
      <c r="C133" s="37">
        <v>33100</v>
      </c>
      <c r="D133" s="37">
        <v>37250</v>
      </c>
      <c r="E133" s="37">
        <v>41350</v>
      </c>
      <c r="F133" s="37">
        <v>44700</v>
      </c>
      <c r="G133" s="37">
        <v>48000</v>
      </c>
      <c r="H133" s="37">
        <v>51300</v>
      </c>
      <c r="I133" s="37">
        <v>54600</v>
      </c>
    </row>
    <row r="134" spans="1:9" ht="12.75">
      <c r="A134" s="24" t="s">
        <v>163</v>
      </c>
      <c r="B134" s="37">
        <v>31300</v>
      </c>
      <c r="C134" s="37">
        <v>35800</v>
      </c>
      <c r="D134" s="37">
        <v>40250</v>
      </c>
      <c r="E134" s="37">
        <v>44700</v>
      </c>
      <c r="F134" s="37">
        <v>48300</v>
      </c>
      <c r="G134" s="37">
        <v>51900</v>
      </c>
      <c r="H134" s="37">
        <v>55450</v>
      </c>
      <c r="I134" s="37">
        <v>59050</v>
      </c>
    </row>
    <row r="135" spans="1:9" ht="12.75">
      <c r="A135" s="24" t="s">
        <v>164</v>
      </c>
      <c r="B135" s="37">
        <v>30100</v>
      </c>
      <c r="C135" s="37">
        <v>34400</v>
      </c>
      <c r="D135" s="37">
        <v>38700</v>
      </c>
      <c r="E135" s="37">
        <v>42950</v>
      </c>
      <c r="F135" s="37">
        <v>46400</v>
      </c>
      <c r="G135" s="37">
        <v>49850</v>
      </c>
      <c r="H135" s="37">
        <v>53300</v>
      </c>
      <c r="I135" s="37">
        <v>56700</v>
      </c>
    </row>
    <row r="136" spans="1:9" ht="12.75">
      <c r="A136" s="24" t="s">
        <v>165</v>
      </c>
      <c r="B136" s="37">
        <v>30200</v>
      </c>
      <c r="C136" s="37">
        <v>34500</v>
      </c>
      <c r="D136" s="37">
        <v>38800</v>
      </c>
      <c r="E136" s="37">
        <v>43100</v>
      </c>
      <c r="F136" s="37">
        <v>46550</v>
      </c>
      <c r="G136" s="37">
        <v>50000</v>
      </c>
      <c r="H136" s="37">
        <v>53450</v>
      </c>
      <c r="I136" s="37">
        <v>56900</v>
      </c>
    </row>
    <row r="137" spans="1:9" ht="12.75">
      <c r="A137" s="24" t="s">
        <v>166</v>
      </c>
      <c r="B137" s="37">
        <v>28300</v>
      </c>
      <c r="C137" s="37">
        <v>32350</v>
      </c>
      <c r="D137" s="37">
        <v>36400</v>
      </c>
      <c r="E137" s="37">
        <v>40400</v>
      </c>
      <c r="F137" s="37">
        <v>43650</v>
      </c>
      <c r="G137" s="37">
        <v>46900</v>
      </c>
      <c r="H137" s="37">
        <v>50100</v>
      </c>
      <c r="I137" s="37">
        <v>53350</v>
      </c>
    </row>
    <row r="138" spans="1:9" ht="12.75">
      <c r="A138" s="24" t="s">
        <v>167</v>
      </c>
      <c r="B138" s="37">
        <v>28300</v>
      </c>
      <c r="C138" s="37">
        <v>32350</v>
      </c>
      <c r="D138" s="37">
        <v>36400</v>
      </c>
      <c r="E138" s="37">
        <v>40400</v>
      </c>
      <c r="F138" s="37">
        <v>43650</v>
      </c>
      <c r="G138" s="37">
        <v>46900</v>
      </c>
      <c r="H138" s="37">
        <v>50100</v>
      </c>
      <c r="I138" s="37">
        <v>53350</v>
      </c>
    </row>
    <row r="139" spans="1:9" ht="12.75">
      <c r="A139" s="24" t="s">
        <v>168</v>
      </c>
      <c r="B139" s="37">
        <v>28300</v>
      </c>
      <c r="C139" s="37">
        <v>32350</v>
      </c>
      <c r="D139" s="37">
        <v>36400</v>
      </c>
      <c r="E139" s="37">
        <v>40400</v>
      </c>
      <c r="F139" s="37">
        <v>43650</v>
      </c>
      <c r="G139" s="37">
        <v>46900</v>
      </c>
      <c r="H139" s="37">
        <v>50100</v>
      </c>
      <c r="I139" s="37">
        <v>53350</v>
      </c>
    </row>
    <row r="140" spans="1:9" ht="12.75">
      <c r="A140" s="24" t="s">
        <v>172</v>
      </c>
      <c r="B140" s="37">
        <v>29050</v>
      </c>
      <c r="C140" s="37">
        <v>33200</v>
      </c>
      <c r="D140" s="37">
        <v>37350</v>
      </c>
      <c r="E140" s="37">
        <v>41500</v>
      </c>
      <c r="F140" s="37">
        <v>44850</v>
      </c>
      <c r="G140" s="37">
        <v>48150</v>
      </c>
      <c r="H140" s="37">
        <v>51500</v>
      </c>
      <c r="I140" s="37">
        <v>54800</v>
      </c>
    </row>
    <row r="141" spans="1:9" ht="12.75">
      <c r="A141" s="24" t="s">
        <v>169</v>
      </c>
      <c r="B141" s="37">
        <v>28300</v>
      </c>
      <c r="C141" s="37">
        <v>32350</v>
      </c>
      <c r="D141" s="37">
        <v>36400</v>
      </c>
      <c r="E141" s="37">
        <v>40400</v>
      </c>
      <c r="F141" s="37">
        <v>43650</v>
      </c>
      <c r="G141" s="37">
        <v>46900</v>
      </c>
      <c r="H141" s="37">
        <v>50100</v>
      </c>
      <c r="I141" s="37">
        <v>53350</v>
      </c>
    </row>
    <row r="142" spans="1:9" ht="12.75">
      <c r="A142" s="24" t="s">
        <v>170</v>
      </c>
      <c r="B142" s="37">
        <v>32250</v>
      </c>
      <c r="C142" s="37">
        <v>36850</v>
      </c>
      <c r="D142" s="37">
        <v>41450</v>
      </c>
      <c r="E142" s="37">
        <v>46050</v>
      </c>
      <c r="F142" s="37">
        <v>49750</v>
      </c>
      <c r="G142" s="37">
        <v>53450</v>
      </c>
      <c r="H142" s="37">
        <v>57150</v>
      </c>
      <c r="I142" s="37">
        <v>60800</v>
      </c>
    </row>
    <row r="143" spans="1:9" ht="12.75">
      <c r="A143" s="24" t="s">
        <v>171</v>
      </c>
      <c r="B143" s="37">
        <v>28300</v>
      </c>
      <c r="C143" s="37">
        <v>32350</v>
      </c>
      <c r="D143" s="37">
        <v>36400</v>
      </c>
      <c r="E143" s="37">
        <v>40400</v>
      </c>
      <c r="F143" s="37">
        <v>43650</v>
      </c>
      <c r="G143" s="37">
        <v>46900</v>
      </c>
      <c r="H143" s="37">
        <v>50100</v>
      </c>
      <c r="I143" s="37">
        <v>53350</v>
      </c>
    </row>
    <row r="144" spans="1:9" ht="12.75">
      <c r="A144" s="24" t="s">
        <v>173</v>
      </c>
      <c r="B144" s="37">
        <v>30350</v>
      </c>
      <c r="C144" s="37">
        <v>34650</v>
      </c>
      <c r="D144" s="37">
        <v>39000</v>
      </c>
      <c r="E144" s="37">
        <v>43300</v>
      </c>
      <c r="F144" s="37">
        <v>46800</v>
      </c>
      <c r="G144" s="37">
        <v>50250</v>
      </c>
      <c r="H144" s="37">
        <v>53700</v>
      </c>
      <c r="I144" s="37">
        <v>57200</v>
      </c>
    </row>
    <row r="145" spans="1:9" ht="12.75">
      <c r="A145" s="24" t="s">
        <v>174</v>
      </c>
      <c r="B145" s="37">
        <v>34750</v>
      </c>
      <c r="C145" s="37">
        <v>39700</v>
      </c>
      <c r="D145" s="37">
        <v>44650</v>
      </c>
      <c r="E145" s="37">
        <v>49600</v>
      </c>
      <c r="F145" s="37">
        <v>53600</v>
      </c>
      <c r="G145" s="37">
        <v>57550</v>
      </c>
      <c r="H145" s="37">
        <v>61550</v>
      </c>
      <c r="I145" s="37">
        <v>65500</v>
      </c>
    </row>
    <row r="146" spans="1:9" ht="12.75">
      <c r="A146" s="24" t="s">
        <v>175</v>
      </c>
      <c r="B146" s="37">
        <v>30800</v>
      </c>
      <c r="C146" s="37">
        <v>35200</v>
      </c>
      <c r="D146" s="37">
        <v>39600</v>
      </c>
      <c r="E146" s="37">
        <v>44000</v>
      </c>
      <c r="F146" s="37">
        <v>47550</v>
      </c>
      <c r="G146" s="37">
        <v>51050</v>
      </c>
      <c r="H146" s="37">
        <v>54600</v>
      </c>
      <c r="I146" s="37">
        <v>58100</v>
      </c>
    </row>
    <row r="147" spans="1:9" ht="12.75">
      <c r="A147" s="24" t="s">
        <v>176</v>
      </c>
      <c r="B147" s="37">
        <v>37100</v>
      </c>
      <c r="C147" s="37">
        <v>42400</v>
      </c>
      <c r="D147" s="37">
        <v>47700</v>
      </c>
      <c r="E147" s="37">
        <v>52950</v>
      </c>
      <c r="F147" s="37">
        <v>57200</v>
      </c>
      <c r="G147" s="37">
        <v>61450</v>
      </c>
      <c r="H147" s="37">
        <v>65700</v>
      </c>
      <c r="I147" s="37">
        <v>69900</v>
      </c>
    </row>
    <row r="148" spans="1:9" ht="12.75">
      <c r="A148" s="24" t="s">
        <v>177</v>
      </c>
      <c r="B148" s="37">
        <v>29700</v>
      </c>
      <c r="C148" s="37">
        <v>33950</v>
      </c>
      <c r="D148" s="37">
        <v>38200</v>
      </c>
      <c r="E148" s="37">
        <v>42400</v>
      </c>
      <c r="F148" s="37">
        <v>45800</v>
      </c>
      <c r="G148" s="37">
        <v>49200</v>
      </c>
      <c r="H148" s="37">
        <v>52600</v>
      </c>
      <c r="I148" s="37">
        <v>56000</v>
      </c>
    </row>
    <row r="149" spans="1:9" ht="12.75">
      <c r="A149" s="24" t="s">
        <v>178</v>
      </c>
      <c r="B149" s="37">
        <v>32550</v>
      </c>
      <c r="C149" s="37">
        <v>37200</v>
      </c>
      <c r="D149" s="37">
        <v>41850</v>
      </c>
      <c r="E149" s="37">
        <v>46500</v>
      </c>
      <c r="F149" s="37">
        <v>50250</v>
      </c>
      <c r="G149" s="37">
        <v>53950</v>
      </c>
      <c r="H149" s="37">
        <v>57700</v>
      </c>
      <c r="I149" s="37">
        <v>61400</v>
      </c>
    </row>
    <row r="150" spans="1:9" ht="12.75">
      <c r="A150" s="24" t="s">
        <v>179</v>
      </c>
      <c r="B150" s="37">
        <v>29050</v>
      </c>
      <c r="C150" s="37">
        <v>33200</v>
      </c>
      <c r="D150" s="37">
        <v>37350</v>
      </c>
      <c r="E150" s="37">
        <v>41500</v>
      </c>
      <c r="F150" s="37">
        <v>44850</v>
      </c>
      <c r="G150" s="37">
        <v>48150</v>
      </c>
      <c r="H150" s="37">
        <v>51500</v>
      </c>
      <c r="I150" s="37">
        <v>54800</v>
      </c>
    </row>
    <row r="151" spans="1:9" ht="12.75">
      <c r="A151" s="24" t="s">
        <v>180</v>
      </c>
      <c r="B151" s="37">
        <v>31500</v>
      </c>
      <c r="C151" s="37">
        <v>36000</v>
      </c>
      <c r="D151" s="37">
        <v>40500</v>
      </c>
      <c r="E151" s="37">
        <v>44950</v>
      </c>
      <c r="F151" s="37">
        <v>48550</v>
      </c>
      <c r="G151" s="37">
        <v>52150</v>
      </c>
      <c r="H151" s="37">
        <v>55750</v>
      </c>
      <c r="I151" s="37">
        <v>59350</v>
      </c>
    </row>
    <row r="152" spans="1:9" ht="12.75">
      <c r="A152" s="24" t="s">
        <v>181</v>
      </c>
      <c r="B152" s="37">
        <v>44100</v>
      </c>
      <c r="C152" s="37">
        <v>50400</v>
      </c>
      <c r="D152" s="37">
        <v>56700</v>
      </c>
      <c r="E152" s="37">
        <v>62950</v>
      </c>
      <c r="F152" s="37">
        <v>68000</v>
      </c>
      <c r="G152" s="37">
        <v>73050</v>
      </c>
      <c r="H152" s="37">
        <v>78100</v>
      </c>
      <c r="I152" s="37">
        <v>83100</v>
      </c>
    </row>
    <row r="153" spans="1:9" ht="12.75">
      <c r="A153" s="24" t="s">
        <v>182</v>
      </c>
      <c r="B153" s="37">
        <v>31750</v>
      </c>
      <c r="C153" s="37">
        <v>36300</v>
      </c>
      <c r="D153" s="37">
        <v>40850</v>
      </c>
      <c r="E153" s="37">
        <v>45350</v>
      </c>
      <c r="F153" s="37">
        <v>49000</v>
      </c>
      <c r="G153" s="37">
        <v>52650</v>
      </c>
      <c r="H153" s="37">
        <v>56250</v>
      </c>
      <c r="I153" s="37">
        <v>59900</v>
      </c>
    </row>
    <row r="154" spans="1:9" ht="12.75">
      <c r="A154" s="24" t="s">
        <v>183</v>
      </c>
      <c r="B154" s="37">
        <v>28750</v>
      </c>
      <c r="C154" s="37">
        <v>32850</v>
      </c>
      <c r="D154" s="37">
        <v>36950</v>
      </c>
      <c r="E154" s="37">
        <v>41050</v>
      </c>
      <c r="F154" s="37">
        <v>44350</v>
      </c>
      <c r="G154" s="37">
        <v>47650</v>
      </c>
      <c r="H154" s="37">
        <v>50950</v>
      </c>
      <c r="I154" s="37">
        <v>54200</v>
      </c>
    </row>
    <row r="155" spans="1:9" ht="12.75">
      <c r="A155" s="24" t="s">
        <v>187</v>
      </c>
      <c r="B155" s="37">
        <v>28300</v>
      </c>
      <c r="C155" s="37">
        <v>32350</v>
      </c>
      <c r="D155" s="37">
        <v>36400</v>
      </c>
      <c r="E155" s="37">
        <v>40400</v>
      </c>
      <c r="F155" s="37">
        <v>43650</v>
      </c>
      <c r="G155" s="37">
        <v>46900</v>
      </c>
      <c r="H155" s="37">
        <v>50100</v>
      </c>
      <c r="I155" s="37">
        <v>53350</v>
      </c>
    </row>
    <row r="156" spans="1:9" ht="12.75">
      <c r="A156" s="24" t="s">
        <v>188</v>
      </c>
      <c r="B156" s="37">
        <v>29150</v>
      </c>
      <c r="C156" s="37">
        <v>33300</v>
      </c>
      <c r="D156" s="37">
        <v>37450</v>
      </c>
      <c r="E156" s="37">
        <v>41600</v>
      </c>
      <c r="F156" s="37">
        <v>44950</v>
      </c>
      <c r="G156" s="37">
        <v>48300</v>
      </c>
      <c r="H156" s="37">
        <v>51600</v>
      </c>
      <c r="I156" s="37">
        <v>54950</v>
      </c>
    </row>
    <row r="157" spans="1:9" ht="12.75">
      <c r="A157" s="24" t="s">
        <v>189</v>
      </c>
      <c r="B157" s="37">
        <v>29600</v>
      </c>
      <c r="C157" s="37">
        <v>33800</v>
      </c>
      <c r="D157" s="37">
        <v>38050</v>
      </c>
      <c r="E157" s="37">
        <v>42250</v>
      </c>
      <c r="F157" s="37">
        <v>45650</v>
      </c>
      <c r="G157" s="37">
        <v>49050</v>
      </c>
      <c r="H157" s="37">
        <v>52400</v>
      </c>
      <c r="I157" s="37">
        <v>55800</v>
      </c>
    </row>
    <row r="158" spans="1:9" ht="12.75">
      <c r="A158" s="24" t="s">
        <v>190</v>
      </c>
      <c r="B158" s="37">
        <v>28300</v>
      </c>
      <c r="C158" s="37">
        <v>32350</v>
      </c>
      <c r="D158" s="37">
        <v>36400</v>
      </c>
      <c r="E158" s="37">
        <v>40400</v>
      </c>
      <c r="F158" s="37">
        <v>43650</v>
      </c>
      <c r="G158" s="37">
        <v>46900</v>
      </c>
      <c r="H158" s="37">
        <v>50100</v>
      </c>
      <c r="I158" s="37">
        <v>53350</v>
      </c>
    </row>
    <row r="159" spans="1:9" ht="12.75">
      <c r="A159" s="24" t="s">
        <v>191</v>
      </c>
      <c r="B159" s="37">
        <v>28300</v>
      </c>
      <c r="C159" s="37">
        <v>32350</v>
      </c>
      <c r="D159" s="37">
        <v>36400</v>
      </c>
      <c r="E159" s="37">
        <v>40400</v>
      </c>
      <c r="F159" s="37">
        <v>43650</v>
      </c>
      <c r="G159" s="37">
        <v>46900</v>
      </c>
      <c r="H159" s="37">
        <v>50100</v>
      </c>
      <c r="I159" s="37">
        <v>53350</v>
      </c>
    </row>
    <row r="160" spans="1:9" ht="12.75">
      <c r="A160" s="24" t="s">
        <v>192</v>
      </c>
      <c r="B160" s="37">
        <v>28300</v>
      </c>
      <c r="C160" s="37">
        <v>32350</v>
      </c>
      <c r="D160" s="37">
        <v>36400</v>
      </c>
      <c r="E160" s="37">
        <v>40400</v>
      </c>
      <c r="F160" s="37">
        <v>43650</v>
      </c>
      <c r="G160" s="37">
        <v>46900</v>
      </c>
      <c r="H160" s="37">
        <v>50100</v>
      </c>
      <c r="I160" s="37">
        <v>53350</v>
      </c>
    </row>
    <row r="161" spans="1:9" ht="12.75">
      <c r="A161" s="24" t="s">
        <v>184</v>
      </c>
      <c r="B161" s="37">
        <v>31500</v>
      </c>
      <c r="C161" s="37">
        <v>36000</v>
      </c>
      <c r="D161" s="37">
        <v>40500</v>
      </c>
      <c r="E161" s="37">
        <v>44950</v>
      </c>
      <c r="F161" s="37">
        <v>48550</v>
      </c>
      <c r="G161" s="37">
        <v>52150</v>
      </c>
      <c r="H161" s="37">
        <v>55750</v>
      </c>
      <c r="I161" s="37">
        <v>59350</v>
      </c>
    </row>
    <row r="162" spans="1:9" ht="12.75">
      <c r="A162" s="24" t="s">
        <v>185</v>
      </c>
      <c r="B162" s="37">
        <v>28950</v>
      </c>
      <c r="C162" s="37">
        <v>33050</v>
      </c>
      <c r="D162" s="37">
        <v>37200</v>
      </c>
      <c r="E162" s="37">
        <v>41300</v>
      </c>
      <c r="F162" s="37">
        <v>44650</v>
      </c>
      <c r="G162" s="37">
        <v>47950</v>
      </c>
      <c r="H162" s="37">
        <v>51250</v>
      </c>
      <c r="I162" s="37">
        <v>54550</v>
      </c>
    </row>
    <row r="163" spans="1:9" ht="12.75">
      <c r="A163" s="24" t="s">
        <v>186</v>
      </c>
      <c r="B163" s="37">
        <v>28300</v>
      </c>
      <c r="C163" s="37">
        <v>32350</v>
      </c>
      <c r="D163" s="37">
        <v>36400</v>
      </c>
      <c r="E163" s="37">
        <v>40400</v>
      </c>
      <c r="F163" s="37">
        <v>43650</v>
      </c>
      <c r="G163" s="37">
        <v>46900</v>
      </c>
      <c r="H163" s="37">
        <v>50100</v>
      </c>
      <c r="I163" s="37">
        <v>53350</v>
      </c>
    </row>
    <row r="164" spans="1:9" ht="12.75">
      <c r="A164" s="24" t="s">
        <v>193</v>
      </c>
      <c r="B164" s="37">
        <v>33550</v>
      </c>
      <c r="C164" s="37">
        <v>38350</v>
      </c>
      <c r="D164" s="37">
        <v>43150</v>
      </c>
      <c r="E164" s="37">
        <v>47900</v>
      </c>
      <c r="F164" s="37">
        <v>51750</v>
      </c>
      <c r="G164" s="37">
        <v>55600</v>
      </c>
      <c r="H164" s="37">
        <v>59400</v>
      </c>
      <c r="I164" s="37">
        <v>63250</v>
      </c>
    </row>
    <row r="165" spans="1:9" ht="12.75">
      <c r="A165" s="24" t="s">
        <v>194</v>
      </c>
      <c r="B165" s="37">
        <v>30100</v>
      </c>
      <c r="C165" s="37">
        <v>34400</v>
      </c>
      <c r="D165" s="37">
        <v>38700</v>
      </c>
      <c r="E165" s="37">
        <v>42950</v>
      </c>
      <c r="F165" s="37">
        <v>46400</v>
      </c>
      <c r="G165" s="37">
        <v>49850</v>
      </c>
      <c r="H165" s="37">
        <v>53300</v>
      </c>
      <c r="I165" s="37">
        <v>56700</v>
      </c>
    </row>
    <row r="166" spans="1:9" ht="12.75">
      <c r="A166" s="24" t="s">
        <v>195</v>
      </c>
      <c r="B166" s="37">
        <v>36500</v>
      </c>
      <c r="C166" s="37">
        <v>41700</v>
      </c>
      <c r="D166" s="37">
        <v>46900</v>
      </c>
      <c r="E166" s="37">
        <v>52100</v>
      </c>
      <c r="F166" s="37">
        <v>56300</v>
      </c>
      <c r="G166" s="37">
        <v>60450</v>
      </c>
      <c r="H166" s="37">
        <v>64650</v>
      </c>
      <c r="I166" s="37">
        <v>68800</v>
      </c>
    </row>
    <row r="167" spans="1:9" ht="12.75">
      <c r="A167" s="24" t="s">
        <v>196</v>
      </c>
      <c r="B167" s="37">
        <v>28950</v>
      </c>
      <c r="C167" s="37">
        <v>33100</v>
      </c>
      <c r="D167" s="37">
        <v>37250</v>
      </c>
      <c r="E167" s="37">
        <v>41350</v>
      </c>
      <c r="F167" s="37">
        <v>44700</v>
      </c>
      <c r="G167" s="37">
        <v>48000</v>
      </c>
      <c r="H167" s="37">
        <v>51300</v>
      </c>
      <c r="I167" s="37">
        <v>54600</v>
      </c>
    </row>
    <row r="168" spans="1:9" ht="12.75">
      <c r="A168" s="24" t="s">
        <v>197</v>
      </c>
      <c r="B168" s="37">
        <v>28300</v>
      </c>
      <c r="C168" s="37">
        <v>32350</v>
      </c>
      <c r="D168" s="37">
        <v>36400</v>
      </c>
      <c r="E168" s="37">
        <v>40400</v>
      </c>
      <c r="F168" s="37">
        <v>43650</v>
      </c>
      <c r="G168" s="37">
        <v>46900</v>
      </c>
      <c r="H168" s="37">
        <v>50100</v>
      </c>
      <c r="I168" s="37">
        <v>53350</v>
      </c>
    </row>
    <row r="169" spans="1:9" ht="12.75">
      <c r="A169" s="24" t="s">
        <v>198</v>
      </c>
      <c r="B169" s="37">
        <v>28300</v>
      </c>
      <c r="C169" s="37">
        <v>32350</v>
      </c>
      <c r="D169" s="37">
        <v>36400</v>
      </c>
      <c r="E169" s="37">
        <v>40400</v>
      </c>
      <c r="F169" s="37">
        <v>43650</v>
      </c>
      <c r="G169" s="37">
        <v>46900</v>
      </c>
      <c r="H169" s="37">
        <v>50100</v>
      </c>
      <c r="I169" s="37">
        <v>53350</v>
      </c>
    </row>
    <row r="170" spans="1:9" ht="12.75">
      <c r="A170" s="24" t="s">
        <v>199</v>
      </c>
      <c r="B170" s="37">
        <v>31550</v>
      </c>
      <c r="C170" s="37">
        <v>36050</v>
      </c>
      <c r="D170" s="37">
        <v>40550</v>
      </c>
      <c r="E170" s="37">
        <v>45050</v>
      </c>
      <c r="F170" s="37">
        <v>48700</v>
      </c>
      <c r="G170" s="37">
        <v>52300</v>
      </c>
      <c r="H170" s="37">
        <v>55900</v>
      </c>
      <c r="I170" s="37">
        <v>59500</v>
      </c>
    </row>
    <row r="171" spans="1:9" ht="12.75">
      <c r="A171" s="24" t="s">
        <v>200</v>
      </c>
      <c r="B171" s="37">
        <v>37100</v>
      </c>
      <c r="C171" s="37">
        <v>42400</v>
      </c>
      <c r="D171" s="37">
        <v>47700</v>
      </c>
      <c r="E171" s="37">
        <v>52950</v>
      </c>
      <c r="F171" s="37">
        <v>57200</v>
      </c>
      <c r="G171" s="37">
        <v>61450</v>
      </c>
      <c r="H171" s="37">
        <v>65700</v>
      </c>
      <c r="I171" s="37">
        <v>69900</v>
      </c>
    </row>
    <row r="172" spans="1:9" ht="12.75">
      <c r="A172" s="24" t="s">
        <v>201</v>
      </c>
      <c r="B172" s="37">
        <v>28950</v>
      </c>
      <c r="C172" s="37">
        <v>33100</v>
      </c>
      <c r="D172" s="37">
        <v>37250</v>
      </c>
      <c r="E172" s="37">
        <v>41350</v>
      </c>
      <c r="F172" s="37">
        <v>44700</v>
      </c>
      <c r="G172" s="37">
        <v>48000</v>
      </c>
      <c r="H172" s="37">
        <v>51300</v>
      </c>
      <c r="I172" s="37">
        <v>54600</v>
      </c>
    </row>
    <row r="173" spans="1:9" ht="12.75">
      <c r="A173" s="24" t="s">
        <v>202</v>
      </c>
      <c r="B173" s="37">
        <v>29550</v>
      </c>
      <c r="C173" s="37">
        <v>33750</v>
      </c>
      <c r="D173" s="37">
        <v>37950</v>
      </c>
      <c r="E173" s="37">
        <v>42150</v>
      </c>
      <c r="F173" s="37">
        <v>45550</v>
      </c>
      <c r="G173" s="37">
        <v>48900</v>
      </c>
      <c r="H173" s="37">
        <v>52300</v>
      </c>
      <c r="I173" s="37">
        <v>55650</v>
      </c>
    </row>
    <row r="174" spans="1:9" ht="12.75">
      <c r="A174" s="24" t="s">
        <v>203</v>
      </c>
      <c r="B174" s="37">
        <v>28300</v>
      </c>
      <c r="C174" s="37">
        <v>32350</v>
      </c>
      <c r="D174" s="37">
        <v>36400</v>
      </c>
      <c r="E174" s="37">
        <v>40400</v>
      </c>
      <c r="F174" s="37">
        <v>43650</v>
      </c>
      <c r="G174" s="37">
        <v>46900</v>
      </c>
      <c r="H174" s="37">
        <v>50100</v>
      </c>
      <c r="I174" s="37">
        <v>53350</v>
      </c>
    </row>
    <row r="175" spans="1:9" ht="12.75">
      <c r="A175" s="24" t="s">
        <v>204</v>
      </c>
      <c r="B175" s="37">
        <v>28300</v>
      </c>
      <c r="C175" s="37">
        <v>32350</v>
      </c>
      <c r="D175" s="37">
        <v>36400</v>
      </c>
      <c r="E175" s="37">
        <v>40400</v>
      </c>
      <c r="F175" s="37">
        <v>43650</v>
      </c>
      <c r="G175" s="37">
        <v>46900</v>
      </c>
      <c r="H175" s="37">
        <v>50100</v>
      </c>
      <c r="I175" s="37">
        <v>53350</v>
      </c>
    </row>
    <row r="176" spans="1:9" ht="12.75">
      <c r="A176" s="24" t="s">
        <v>205</v>
      </c>
      <c r="B176" s="37">
        <v>29250</v>
      </c>
      <c r="C176" s="37">
        <v>33400</v>
      </c>
      <c r="D176" s="37">
        <v>37600</v>
      </c>
      <c r="E176" s="37">
        <v>41750</v>
      </c>
      <c r="F176" s="37">
        <v>45100</v>
      </c>
      <c r="G176" s="37">
        <v>48450</v>
      </c>
      <c r="H176" s="37">
        <v>51800</v>
      </c>
      <c r="I176" s="37">
        <v>55150</v>
      </c>
    </row>
    <row r="177" spans="1:9" ht="12.75">
      <c r="A177" s="24" t="s">
        <v>206</v>
      </c>
      <c r="B177" s="37">
        <v>28300</v>
      </c>
      <c r="C177" s="37">
        <v>32350</v>
      </c>
      <c r="D177" s="37">
        <v>36400</v>
      </c>
      <c r="E177" s="37">
        <v>40400</v>
      </c>
      <c r="F177" s="37">
        <v>43650</v>
      </c>
      <c r="G177" s="37">
        <v>46900</v>
      </c>
      <c r="H177" s="37">
        <v>50100</v>
      </c>
      <c r="I177" s="37">
        <v>53350</v>
      </c>
    </row>
    <row r="178" spans="1:9" ht="12.75">
      <c r="A178" s="24" t="s">
        <v>207</v>
      </c>
      <c r="B178" s="37">
        <v>28800</v>
      </c>
      <c r="C178" s="37">
        <v>32900</v>
      </c>
      <c r="D178" s="37">
        <v>37000</v>
      </c>
      <c r="E178" s="37">
        <v>41100</v>
      </c>
      <c r="F178" s="37">
        <v>44400</v>
      </c>
      <c r="G178" s="37">
        <v>47700</v>
      </c>
      <c r="H178" s="37">
        <v>51000</v>
      </c>
      <c r="I178" s="37">
        <v>54300</v>
      </c>
    </row>
    <row r="179" spans="1:9" ht="12.75">
      <c r="A179" s="24" t="s">
        <v>208</v>
      </c>
      <c r="B179" s="37">
        <v>29550</v>
      </c>
      <c r="C179" s="37">
        <v>33750</v>
      </c>
      <c r="D179" s="37">
        <v>37950</v>
      </c>
      <c r="E179" s="37">
        <v>42150</v>
      </c>
      <c r="F179" s="37">
        <v>45550</v>
      </c>
      <c r="G179" s="37">
        <v>48900</v>
      </c>
      <c r="H179" s="37">
        <v>52300</v>
      </c>
      <c r="I179" s="37">
        <v>55650</v>
      </c>
    </row>
    <row r="180" spans="1:9" ht="12.75">
      <c r="A180" s="24" t="s">
        <v>209</v>
      </c>
      <c r="B180" s="37">
        <v>35100</v>
      </c>
      <c r="C180" s="37">
        <v>40100</v>
      </c>
      <c r="D180" s="37">
        <v>45100</v>
      </c>
      <c r="E180" s="37">
        <v>50100</v>
      </c>
      <c r="F180" s="37">
        <v>54150</v>
      </c>
      <c r="G180" s="37">
        <v>58150</v>
      </c>
      <c r="H180" s="37">
        <v>62150</v>
      </c>
      <c r="I180" s="37">
        <v>66150</v>
      </c>
    </row>
    <row r="181" spans="1:9" ht="12.75">
      <c r="A181" s="24" t="s">
        <v>210</v>
      </c>
      <c r="B181" s="37">
        <v>32250</v>
      </c>
      <c r="C181" s="37">
        <v>36850</v>
      </c>
      <c r="D181" s="37">
        <v>41450</v>
      </c>
      <c r="E181" s="37">
        <v>46050</v>
      </c>
      <c r="F181" s="37">
        <v>49750</v>
      </c>
      <c r="G181" s="37">
        <v>53450</v>
      </c>
      <c r="H181" s="37">
        <v>57150</v>
      </c>
      <c r="I181" s="37">
        <v>60800</v>
      </c>
    </row>
    <row r="182" spans="1:9" ht="12.75">
      <c r="A182" s="24" t="s">
        <v>211</v>
      </c>
      <c r="B182" s="37">
        <v>30650</v>
      </c>
      <c r="C182" s="37">
        <v>35000</v>
      </c>
      <c r="D182" s="37">
        <v>39400</v>
      </c>
      <c r="E182" s="37">
        <v>43750</v>
      </c>
      <c r="F182" s="37">
        <v>47250</v>
      </c>
      <c r="G182" s="37">
        <v>50750</v>
      </c>
      <c r="H182" s="37">
        <v>54250</v>
      </c>
      <c r="I182" s="37">
        <v>57750</v>
      </c>
    </row>
    <row r="183" spans="1:9" ht="12.75">
      <c r="A183" s="24" t="s">
        <v>212</v>
      </c>
      <c r="B183" s="37">
        <v>28950</v>
      </c>
      <c r="C183" s="37">
        <v>33100</v>
      </c>
      <c r="D183" s="37">
        <v>37250</v>
      </c>
      <c r="E183" s="37">
        <v>41350</v>
      </c>
      <c r="F183" s="37">
        <v>44700</v>
      </c>
      <c r="G183" s="37">
        <v>48000</v>
      </c>
      <c r="H183" s="37">
        <v>51300</v>
      </c>
      <c r="I183" s="37">
        <v>54600</v>
      </c>
    </row>
    <row r="184" spans="1:9" ht="12.75">
      <c r="A184" s="24" t="s">
        <v>213</v>
      </c>
      <c r="B184" s="37">
        <v>29650</v>
      </c>
      <c r="C184" s="37">
        <v>33850</v>
      </c>
      <c r="D184" s="37">
        <v>38100</v>
      </c>
      <c r="E184" s="37">
        <v>42300</v>
      </c>
      <c r="F184" s="37">
        <v>45700</v>
      </c>
      <c r="G184" s="37">
        <v>49100</v>
      </c>
      <c r="H184" s="37">
        <v>52500</v>
      </c>
      <c r="I184" s="37">
        <v>55850</v>
      </c>
    </row>
    <row r="185" spans="1:9" ht="12.75">
      <c r="A185" s="24" t="s">
        <v>214</v>
      </c>
      <c r="B185" s="37">
        <v>36900</v>
      </c>
      <c r="C185" s="37">
        <v>42150</v>
      </c>
      <c r="D185" s="37">
        <v>47400</v>
      </c>
      <c r="E185" s="37">
        <v>52650</v>
      </c>
      <c r="F185" s="37">
        <v>56900</v>
      </c>
      <c r="G185" s="37">
        <v>61100</v>
      </c>
      <c r="H185" s="37">
        <v>65300</v>
      </c>
      <c r="I185" s="37">
        <v>69500</v>
      </c>
    </row>
    <row r="186" spans="1:9" ht="12.75">
      <c r="A186" s="24" t="s">
        <v>215</v>
      </c>
      <c r="B186" s="37">
        <v>28300</v>
      </c>
      <c r="C186" s="37">
        <v>32350</v>
      </c>
      <c r="D186" s="37">
        <v>36400</v>
      </c>
      <c r="E186" s="37">
        <v>40400</v>
      </c>
      <c r="F186" s="37">
        <v>43650</v>
      </c>
      <c r="G186" s="37">
        <v>46900</v>
      </c>
      <c r="H186" s="37">
        <v>50100</v>
      </c>
      <c r="I186" s="37">
        <v>53350</v>
      </c>
    </row>
    <row r="187" spans="1:9" ht="12.75">
      <c r="A187" s="24" t="s">
        <v>216</v>
      </c>
      <c r="B187" s="37">
        <v>28300</v>
      </c>
      <c r="C187" s="37">
        <v>32350</v>
      </c>
      <c r="D187" s="37">
        <v>36400</v>
      </c>
      <c r="E187" s="37">
        <v>40400</v>
      </c>
      <c r="F187" s="37">
        <v>43650</v>
      </c>
      <c r="G187" s="37">
        <v>46900</v>
      </c>
      <c r="H187" s="37">
        <v>50100</v>
      </c>
      <c r="I187" s="37">
        <v>53350</v>
      </c>
    </row>
    <row r="188" spans="1:9" ht="12.75">
      <c r="A188" s="24" t="s">
        <v>217</v>
      </c>
      <c r="B188" s="37">
        <v>28300</v>
      </c>
      <c r="C188" s="37">
        <v>32350</v>
      </c>
      <c r="D188" s="37">
        <v>36400</v>
      </c>
      <c r="E188" s="37">
        <v>40400</v>
      </c>
      <c r="F188" s="37">
        <v>43650</v>
      </c>
      <c r="G188" s="37">
        <v>46900</v>
      </c>
      <c r="H188" s="37">
        <v>50100</v>
      </c>
      <c r="I188" s="37">
        <v>53350</v>
      </c>
    </row>
    <row r="189" spans="1:9" ht="12.75">
      <c r="A189" s="24" t="s">
        <v>218</v>
      </c>
      <c r="B189" s="37">
        <v>34650</v>
      </c>
      <c r="C189" s="37">
        <v>39600</v>
      </c>
      <c r="D189" s="37">
        <v>44550</v>
      </c>
      <c r="E189" s="37">
        <v>49450</v>
      </c>
      <c r="F189" s="37">
        <v>53450</v>
      </c>
      <c r="G189" s="37">
        <v>57400</v>
      </c>
      <c r="H189" s="37">
        <v>61350</v>
      </c>
      <c r="I189" s="37">
        <v>65300</v>
      </c>
    </row>
    <row r="190" spans="1:9" ht="12.75">
      <c r="A190" s="24" t="s">
        <v>219</v>
      </c>
      <c r="B190" s="37">
        <v>28300</v>
      </c>
      <c r="C190" s="37">
        <v>32350</v>
      </c>
      <c r="D190" s="37">
        <v>36400</v>
      </c>
      <c r="E190" s="37">
        <v>40400</v>
      </c>
      <c r="F190" s="37">
        <v>43650</v>
      </c>
      <c r="G190" s="37">
        <v>46900</v>
      </c>
      <c r="H190" s="37">
        <v>50100</v>
      </c>
      <c r="I190" s="37">
        <v>53350</v>
      </c>
    </row>
    <row r="191" spans="1:9" ht="12.75">
      <c r="A191" s="24" t="s">
        <v>220</v>
      </c>
      <c r="B191" s="37">
        <v>29600</v>
      </c>
      <c r="C191" s="37">
        <v>33800</v>
      </c>
      <c r="D191" s="37">
        <v>38050</v>
      </c>
      <c r="E191" s="37">
        <v>42250</v>
      </c>
      <c r="F191" s="37">
        <v>45650</v>
      </c>
      <c r="G191" s="37">
        <v>49050</v>
      </c>
      <c r="H191" s="37">
        <v>52400</v>
      </c>
      <c r="I191" s="37">
        <v>55800</v>
      </c>
    </row>
    <row r="192" spans="1:9" ht="12.75">
      <c r="A192" s="24" t="s">
        <v>221</v>
      </c>
      <c r="B192" s="37">
        <v>34650</v>
      </c>
      <c r="C192" s="37">
        <v>39600</v>
      </c>
      <c r="D192" s="37">
        <v>44550</v>
      </c>
      <c r="E192" s="37">
        <v>49450</v>
      </c>
      <c r="F192" s="37">
        <v>53450</v>
      </c>
      <c r="G192" s="37">
        <v>57400</v>
      </c>
      <c r="H192" s="37">
        <v>61350</v>
      </c>
      <c r="I192" s="37">
        <v>65300</v>
      </c>
    </row>
    <row r="193" spans="1:9" ht="12.75">
      <c r="A193" s="24" t="s">
        <v>222</v>
      </c>
      <c r="B193" s="37">
        <v>30350</v>
      </c>
      <c r="C193" s="37">
        <v>34700</v>
      </c>
      <c r="D193" s="37">
        <v>39050</v>
      </c>
      <c r="E193" s="37">
        <v>43350</v>
      </c>
      <c r="F193" s="37">
        <v>46850</v>
      </c>
      <c r="G193" s="37">
        <v>50300</v>
      </c>
      <c r="H193" s="37">
        <v>53800</v>
      </c>
      <c r="I193" s="37">
        <v>57250</v>
      </c>
    </row>
    <row r="194" spans="1:9" ht="12.75">
      <c r="A194" s="24" t="s">
        <v>223</v>
      </c>
      <c r="B194" s="37">
        <v>28300</v>
      </c>
      <c r="C194" s="37">
        <v>32350</v>
      </c>
      <c r="D194" s="37">
        <v>36400</v>
      </c>
      <c r="E194" s="37">
        <v>40400</v>
      </c>
      <c r="F194" s="37">
        <v>43650</v>
      </c>
      <c r="G194" s="37">
        <v>46900</v>
      </c>
      <c r="H194" s="37">
        <v>50100</v>
      </c>
      <c r="I194" s="37">
        <v>53350</v>
      </c>
    </row>
    <row r="195" spans="1:9" ht="12.75">
      <c r="A195" s="24" t="s">
        <v>224</v>
      </c>
      <c r="B195" s="37">
        <v>28300</v>
      </c>
      <c r="C195" s="37">
        <v>32350</v>
      </c>
      <c r="D195" s="37">
        <v>36400</v>
      </c>
      <c r="E195" s="37">
        <v>40400</v>
      </c>
      <c r="F195" s="37">
        <v>43650</v>
      </c>
      <c r="G195" s="37">
        <v>46900</v>
      </c>
      <c r="H195" s="37">
        <v>50100</v>
      </c>
      <c r="I195" s="37">
        <v>53350</v>
      </c>
    </row>
    <row r="196" spans="1:9" ht="12.75">
      <c r="A196" s="24" t="s">
        <v>225</v>
      </c>
      <c r="B196" s="37">
        <v>28300</v>
      </c>
      <c r="C196" s="37">
        <v>32350</v>
      </c>
      <c r="D196" s="37">
        <v>36400</v>
      </c>
      <c r="E196" s="37">
        <v>40400</v>
      </c>
      <c r="F196" s="37">
        <v>43650</v>
      </c>
      <c r="G196" s="37">
        <v>46900</v>
      </c>
      <c r="H196" s="37">
        <v>50100</v>
      </c>
      <c r="I196" s="37">
        <v>53350</v>
      </c>
    </row>
    <row r="197" spans="1:9" ht="12.75">
      <c r="A197" s="24" t="s">
        <v>226</v>
      </c>
      <c r="B197" s="37">
        <v>28950</v>
      </c>
      <c r="C197" s="37">
        <v>33100</v>
      </c>
      <c r="D197" s="37">
        <v>37250</v>
      </c>
      <c r="E197" s="37">
        <v>41350</v>
      </c>
      <c r="F197" s="37">
        <v>44700</v>
      </c>
      <c r="G197" s="37">
        <v>48000</v>
      </c>
      <c r="H197" s="37">
        <v>51300</v>
      </c>
      <c r="I197" s="37">
        <v>54600</v>
      </c>
    </row>
    <row r="198" spans="1:9" ht="12.75">
      <c r="A198" s="24" t="s">
        <v>227</v>
      </c>
      <c r="B198" s="37">
        <v>37750</v>
      </c>
      <c r="C198" s="37">
        <v>43150</v>
      </c>
      <c r="D198" s="37">
        <v>48550</v>
      </c>
      <c r="E198" s="37">
        <v>53900</v>
      </c>
      <c r="F198" s="37">
        <v>58250</v>
      </c>
      <c r="G198" s="37">
        <v>62550</v>
      </c>
      <c r="H198" s="37">
        <v>66850</v>
      </c>
      <c r="I198" s="37">
        <v>71150</v>
      </c>
    </row>
    <row r="199" spans="1:9" ht="12.75">
      <c r="A199" s="24" t="s">
        <v>228</v>
      </c>
      <c r="B199" s="37">
        <v>31000</v>
      </c>
      <c r="C199" s="37">
        <v>35400</v>
      </c>
      <c r="D199" s="37">
        <v>39850</v>
      </c>
      <c r="E199" s="37">
        <v>44250</v>
      </c>
      <c r="F199" s="37">
        <v>47800</v>
      </c>
      <c r="G199" s="37">
        <v>51350</v>
      </c>
      <c r="H199" s="37">
        <v>54900</v>
      </c>
      <c r="I199" s="37">
        <v>58450</v>
      </c>
    </row>
    <row r="200" spans="1:9" ht="12.75">
      <c r="A200" s="24" t="s">
        <v>229</v>
      </c>
      <c r="B200" s="37">
        <v>37800</v>
      </c>
      <c r="C200" s="37">
        <v>43200</v>
      </c>
      <c r="D200" s="37">
        <v>48600</v>
      </c>
      <c r="E200" s="37">
        <v>54000</v>
      </c>
      <c r="F200" s="37">
        <v>58350</v>
      </c>
      <c r="G200" s="37">
        <v>62650</v>
      </c>
      <c r="H200" s="37">
        <v>67000</v>
      </c>
      <c r="I200" s="37">
        <v>71300</v>
      </c>
    </row>
    <row r="201" spans="1:9" ht="12.75">
      <c r="A201" s="24" t="s">
        <v>230</v>
      </c>
      <c r="B201" s="37">
        <v>28300</v>
      </c>
      <c r="C201" s="37">
        <v>32350</v>
      </c>
      <c r="D201" s="37">
        <v>36400</v>
      </c>
      <c r="E201" s="37">
        <v>40400</v>
      </c>
      <c r="F201" s="37">
        <v>43650</v>
      </c>
      <c r="G201" s="37">
        <v>46900</v>
      </c>
      <c r="H201" s="37">
        <v>50100</v>
      </c>
      <c r="I201" s="37">
        <v>53350</v>
      </c>
    </row>
    <row r="202" spans="1:9" ht="12.75">
      <c r="A202" s="24" t="s">
        <v>231</v>
      </c>
      <c r="B202" s="37">
        <v>32600</v>
      </c>
      <c r="C202" s="37">
        <v>37250</v>
      </c>
      <c r="D202" s="37">
        <v>41900</v>
      </c>
      <c r="E202" s="37">
        <v>46550</v>
      </c>
      <c r="F202" s="37">
        <v>50300</v>
      </c>
      <c r="G202" s="37">
        <v>54000</v>
      </c>
      <c r="H202" s="37">
        <v>57750</v>
      </c>
      <c r="I202" s="37">
        <v>61450</v>
      </c>
    </row>
    <row r="203" spans="1:9" ht="12.75">
      <c r="A203" s="24" t="s">
        <v>232</v>
      </c>
      <c r="B203" s="37">
        <v>28300</v>
      </c>
      <c r="C203" s="37">
        <v>32350</v>
      </c>
      <c r="D203" s="37">
        <v>36400</v>
      </c>
      <c r="E203" s="37">
        <v>40400</v>
      </c>
      <c r="F203" s="37">
        <v>43650</v>
      </c>
      <c r="G203" s="37">
        <v>46900</v>
      </c>
      <c r="H203" s="37">
        <v>50100</v>
      </c>
      <c r="I203" s="37">
        <v>53350</v>
      </c>
    </row>
    <row r="204" spans="1:9" ht="12.75">
      <c r="A204" s="24" t="s">
        <v>233</v>
      </c>
      <c r="B204" s="37">
        <v>28300</v>
      </c>
      <c r="C204" s="37">
        <v>32350</v>
      </c>
      <c r="D204" s="37">
        <v>36400</v>
      </c>
      <c r="E204" s="37">
        <v>40400</v>
      </c>
      <c r="F204" s="37">
        <v>43650</v>
      </c>
      <c r="G204" s="37">
        <v>46900</v>
      </c>
      <c r="H204" s="37">
        <v>50100</v>
      </c>
      <c r="I204" s="37">
        <v>53350</v>
      </c>
    </row>
    <row r="205" spans="1:9" ht="12.75">
      <c r="A205" s="24" t="s">
        <v>234</v>
      </c>
      <c r="B205" s="37">
        <v>37100</v>
      </c>
      <c r="C205" s="37">
        <v>42400</v>
      </c>
      <c r="D205" s="37">
        <v>47700</v>
      </c>
      <c r="E205" s="37">
        <v>52950</v>
      </c>
      <c r="F205" s="37">
        <v>57200</v>
      </c>
      <c r="G205" s="37">
        <v>61450</v>
      </c>
      <c r="H205" s="37">
        <v>65700</v>
      </c>
      <c r="I205" s="37">
        <v>69900</v>
      </c>
    </row>
    <row r="206" spans="1:9" ht="12.75">
      <c r="A206" s="24" t="s">
        <v>235</v>
      </c>
      <c r="B206" s="37">
        <v>29550</v>
      </c>
      <c r="C206" s="37">
        <v>33750</v>
      </c>
      <c r="D206" s="37">
        <v>37950</v>
      </c>
      <c r="E206" s="37">
        <v>42150</v>
      </c>
      <c r="F206" s="37">
        <v>45550</v>
      </c>
      <c r="G206" s="37">
        <v>48900</v>
      </c>
      <c r="H206" s="37">
        <v>52300</v>
      </c>
      <c r="I206" s="37">
        <v>55650</v>
      </c>
    </row>
    <row r="207" spans="1:9" ht="12.75">
      <c r="A207" s="24" t="s">
        <v>236</v>
      </c>
      <c r="B207" s="37">
        <v>28300</v>
      </c>
      <c r="C207" s="37">
        <v>32350</v>
      </c>
      <c r="D207" s="37">
        <v>36400</v>
      </c>
      <c r="E207" s="37">
        <v>40400</v>
      </c>
      <c r="F207" s="37">
        <v>43650</v>
      </c>
      <c r="G207" s="37">
        <v>46900</v>
      </c>
      <c r="H207" s="37">
        <v>50100</v>
      </c>
      <c r="I207" s="37">
        <v>53350</v>
      </c>
    </row>
    <row r="208" spans="1:9" ht="12.75">
      <c r="A208" s="24" t="s">
        <v>237</v>
      </c>
      <c r="B208" s="37">
        <v>30950</v>
      </c>
      <c r="C208" s="37">
        <v>35350</v>
      </c>
      <c r="D208" s="37">
        <v>39750</v>
      </c>
      <c r="E208" s="37">
        <v>44150</v>
      </c>
      <c r="F208" s="37">
        <v>47700</v>
      </c>
      <c r="G208" s="37">
        <v>51250</v>
      </c>
      <c r="H208" s="37">
        <v>54750</v>
      </c>
      <c r="I208" s="37">
        <v>58300</v>
      </c>
    </row>
    <row r="209" spans="1:9" ht="12.75">
      <c r="A209" s="24" t="s">
        <v>238</v>
      </c>
      <c r="B209" s="37">
        <v>31200</v>
      </c>
      <c r="C209" s="37">
        <v>35650</v>
      </c>
      <c r="D209" s="37">
        <v>40100</v>
      </c>
      <c r="E209" s="37">
        <v>44550</v>
      </c>
      <c r="F209" s="37">
        <v>48150</v>
      </c>
      <c r="G209" s="37">
        <v>51700</v>
      </c>
      <c r="H209" s="37">
        <v>55250</v>
      </c>
      <c r="I209" s="37">
        <v>58850</v>
      </c>
    </row>
    <row r="210" spans="1:9" ht="12.75">
      <c r="A210" s="24" t="s">
        <v>239</v>
      </c>
      <c r="B210" s="37">
        <v>31850</v>
      </c>
      <c r="C210" s="37">
        <v>36400</v>
      </c>
      <c r="D210" s="37">
        <v>40950</v>
      </c>
      <c r="E210" s="37">
        <v>45450</v>
      </c>
      <c r="F210" s="37">
        <v>49100</v>
      </c>
      <c r="G210" s="37">
        <v>52750</v>
      </c>
      <c r="H210" s="37">
        <v>56400</v>
      </c>
      <c r="I210" s="37">
        <v>60000</v>
      </c>
    </row>
    <row r="211" spans="1:9" ht="12.75">
      <c r="A211" s="24" t="s">
        <v>240</v>
      </c>
      <c r="B211" s="37">
        <v>28300</v>
      </c>
      <c r="C211" s="37">
        <v>32350</v>
      </c>
      <c r="D211" s="37">
        <v>36400</v>
      </c>
      <c r="E211" s="37">
        <v>40400</v>
      </c>
      <c r="F211" s="37">
        <v>43650</v>
      </c>
      <c r="G211" s="37">
        <v>46900</v>
      </c>
      <c r="H211" s="37">
        <v>50100</v>
      </c>
      <c r="I211" s="37">
        <v>53350</v>
      </c>
    </row>
    <row r="212" spans="1:9" ht="12.75">
      <c r="A212" s="24" t="s">
        <v>241</v>
      </c>
      <c r="B212" s="37">
        <v>32100</v>
      </c>
      <c r="C212" s="37">
        <v>36650</v>
      </c>
      <c r="D212" s="37">
        <v>41250</v>
      </c>
      <c r="E212" s="37">
        <v>45800</v>
      </c>
      <c r="F212" s="37">
        <v>49500</v>
      </c>
      <c r="G212" s="37">
        <v>53150</v>
      </c>
      <c r="H212" s="37">
        <v>56800</v>
      </c>
      <c r="I212" s="37">
        <v>60500</v>
      </c>
    </row>
    <row r="213" spans="1:9" ht="12.75">
      <c r="A213" s="24" t="s">
        <v>242</v>
      </c>
      <c r="B213" s="37">
        <v>34500</v>
      </c>
      <c r="C213" s="37">
        <v>39400</v>
      </c>
      <c r="D213" s="37">
        <v>44350</v>
      </c>
      <c r="E213" s="37">
        <v>49250</v>
      </c>
      <c r="F213" s="37">
        <v>53200</v>
      </c>
      <c r="G213" s="37">
        <v>57150</v>
      </c>
      <c r="H213" s="37">
        <v>61100</v>
      </c>
      <c r="I213" s="37">
        <v>65050</v>
      </c>
    </row>
    <row r="214" spans="1:9" ht="12.75">
      <c r="A214" s="24" t="s">
        <v>243</v>
      </c>
      <c r="B214" s="37">
        <v>38300</v>
      </c>
      <c r="C214" s="37">
        <v>43800</v>
      </c>
      <c r="D214" s="37">
        <v>49250</v>
      </c>
      <c r="E214" s="37">
        <v>54700</v>
      </c>
      <c r="F214" s="37">
        <v>59100</v>
      </c>
      <c r="G214" s="37">
        <v>63500</v>
      </c>
      <c r="H214" s="37">
        <v>67850</v>
      </c>
      <c r="I214" s="37">
        <v>72250</v>
      </c>
    </row>
    <row r="215" spans="1:9" ht="12.75">
      <c r="A215" s="24" t="s">
        <v>244</v>
      </c>
      <c r="B215" s="37">
        <v>28300</v>
      </c>
      <c r="C215" s="37">
        <v>32350</v>
      </c>
      <c r="D215" s="37">
        <v>36400</v>
      </c>
      <c r="E215" s="37">
        <v>40400</v>
      </c>
      <c r="F215" s="37">
        <v>43650</v>
      </c>
      <c r="G215" s="37">
        <v>46900</v>
      </c>
      <c r="H215" s="37">
        <v>50100</v>
      </c>
      <c r="I215" s="37">
        <v>53350</v>
      </c>
    </row>
    <row r="216" spans="1:9" ht="12.75">
      <c r="A216" s="24" t="s">
        <v>245</v>
      </c>
      <c r="B216" s="37">
        <v>28300</v>
      </c>
      <c r="C216" s="37">
        <v>32350</v>
      </c>
      <c r="D216" s="37">
        <v>36400</v>
      </c>
      <c r="E216" s="37">
        <v>40400</v>
      </c>
      <c r="F216" s="37">
        <v>43650</v>
      </c>
      <c r="G216" s="37">
        <v>46900</v>
      </c>
      <c r="H216" s="37">
        <v>50100</v>
      </c>
      <c r="I216" s="37">
        <v>53350</v>
      </c>
    </row>
    <row r="217" spans="1:9" ht="12.75">
      <c r="A217" s="24" t="s">
        <v>246</v>
      </c>
      <c r="B217" s="37">
        <v>30200</v>
      </c>
      <c r="C217" s="37">
        <v>34500</v>
      </c>
      <c r="D217" s="37">
        <v>38800</v>
      </c>
      <c r="E217" s="37">
        <v>43100</v>
      </c>
      <c r="F217" s="37">
        <v>46550</v>
      </c>
      <c r="G217" s="37">
        <v>50000</v>
      </c>
      <c r="H217" s="37">
        <v>53450</v>
      </c>
      <c r="I217" s="37">
        <v>56900</v>
      </c>
    </row>
    <row r="218" spans="1:9" ht="12.75">
      <c r="A218" s="24" t="s">
        <v>247</v>
      </c>
      <c r="B218" s="37">
        <v>30100</v>
      </c>
      <c r="C218" s="37">
        <v>34400</v>
      </c>
      <c r="D218" s="37">
        <v>38700</v>
      </c>
      <c r="E218" s="37">
        <v>42950</v>
      </c>
      <c r="F218" s="37">
        <v>46400</v>
      </c>
      <c r="G218" s="37">
        <v>49850</v>
      </c>
      <c r="H218" s="37">
        <v>53300</v>
      </c>
      <c r="I218" s="37">
        <v>56700</v>
      </c>
    </row>
    <row r="219" spans="1:9" ht="12.75">
      <c r="A219" s="24" t="s">
        <v>248</v>
      </c>
      <c r="B219" s="37">
        <v>31500</v>
      </c>
      <c r="C219" s="37">
        <v>36000</v>
      </c>
      <c r="D219" s="37">
        <v>40500</v>
      </c>
      <c r="E219" s="37">
        <v>44950</v>
      </c>
      <c r="F219" s="37">
        <v>48550</v>
      </c>
      <c r="G219" s="37">
        <v>52150</v>
      </c>
      <c r="H219" s="37">
        <v>55750</v>
      </c>
      <c r="I219" s="37">
        <v>59350</v>
      </c>
    </row>
    <row r="220" spans="1:9" ht="12.75">
      <c r="A220" s="24" t="s">
        <v>249</v>
      </c>
      <c r="B220" s="37">
        <v>28950</v>
      </c>
      <c r="C220" s="37">
        <v>33100</v>
      </c>
      <c r="D220" s="37">
        <v>37250</v>
      </c>
      <c r="E220" s="37">
        <v>41350</v>
      </c>
      <c r="F220" s="37">
        <v>44700</v>
      </c>
      <c r="G220" s="37">
        <v>48000</v>
      </c>
      <c r="H220" s="37">
        <v>51300</v>
      </c>
      <c r="I220" s="37">
        <v>54600</v>
      </c>
    </row>
    <row r="221" spans="1:9" ht="12.75">
      <c r="A221" s="24" t="s">
        <v>250</v>
      </c>
      <c r="B221" s="37">
        <v>36900</v>
      </c>
      <c r="C221" s="37">
        <v>42150</v>
      </c>
      <c r="D221" s="37">
        <v>47400</v>
      </c>
      <c r="E221" s="37">
        <v>52650</v>
      </c>
      <c r="F221" s="37">
        <v>56900</v>
      </c>
      <c r="G221" s="37">
        <v>61100</v>
      </c>
      <c r="H221" s="37">
        <v>65300</v>
      </c>
      <c r="I221" s="37">
        <v>69500</v>
      </c>
    </row>
    <row r="222" spans="1:9" ht="12.75">
      <c r="A222" s="24" t="s">
        <v>251</v>
      </c>
      <c r="B222" s="37">
        <v>30750</v>
      </c>
      <c r="C222" s="37">
        <v>35150</v>
      </c>
      <c r="D222" s="37">
        <v>39550</v>
      </c>
      <c r="E222" s="37">
        <v>43900</v>
      </c>
      <c r="F222" s="37">
        <v>47450</v>
      </c>
      <c r="G222" s="37">
        <v>50950</v>
      </c>
      <c r="H222" s="37">
        <v>54450</v>
      </c>
      <c r="I222" s="37">
        <v>57950</v>
      </c>
    </row>
    <row r="223" spans="1:9" ht="12.75">
      <c r="A223" s="24" t="s">
        <v>252</v>
      </c>
      <c r="B223" s="37">
        <v>28300</v>
      </c>
      <c r="C223" s="37">
        <v>32350</v>
      </c>
      <c r="D223" s="37">
        <v>36400</v>
      </c>
      <c r="E223" s="37">
        <v>40400</v>
      </c>
      <c r="F223" s="37">
        <v>43650</v>
      </c>
      <c r="G223" s="37">
        <v>46900</v>
      </c>
      <c r="H223" s="37">
        <v>50100</v>
      </c>
      <c r="I223" s="37">
        <v>53350</v>
      </c>
    </row>
    <row r="224" spans="1:9" ht="12.75">
      <c r="A224" s="24" t="s">
        <v>253</v>
      </c>
      <c r="B224" s="37">
        <v>28750</v>
      </c>
      <c r="C224" s="37">
        <v>32850</v>
      </c>
      <c r="D224" s="37">
        <v>36950</v>
      </c>
      <c r="E224" s="37">
        <v>41050</v>
      </c>
      <c r="F224" s="37">
        <v>44350</v>
      </c>
      <c r="G224" s="37">
        <v>47650</v>
      </c>
      <c r="H224" s="37">
        <v>50950</v>
      </c>
      <c r="I224" s="37">
        <v>54200</v>
      </c>
    </row>
    <row r="225" spans="1:9" ht="12.75">
      <c r="A225" s="24" t="s">
        <v>254</v>
      </c>
      <c r="B225" s="37">
        <v>28300</v>
      </c>
      <c r="C225" s="37">
        <v>32350</v>
      </c>
      <c r="D225" s="37">
        <v>36400</v>
      </c>
      <c r="E225" s="37">
        <v>40400</v>
      </c>
      <c r="F225" s="37">
        <v>43650</v>
      </c>
      <c r="G225" s="37">
        <v>46900</v>
      </c>
      <c r="H225" s="37">
        <v>50100</v>
      </c>
      <c r="I225" s="37">
        <v>53350</v>
      </c>
    </row>
    <row r="226" spans="1:9" ht="12.75">
      <c r="A226" s="24" t="s">
        <v>255</v>
      </c>
      <c r="B226" s="37">
        <v>28300</v>
      </c>
      <c r="C226" s="37">
        <v>32350</v>
      </c>
      <c r="D226" s="37">
        <v>36400</v>
      </c>
      <c r="E226" s="37">
        <v>40400</v>
      </c>
      <c r="F226" s="37">
        <v>43650</v>
      </c>
      <c r="G226" s="37">
        <v>46900</v>
      </c>
      <c r="H226" s="37">
        <v>50100</v>
      </c>
      <c r="I226" s="37">
        <v>53350</v>
      </c>
    </row>
    <row r="227" spans="1:9" ht="12.75">
      <c r="A227" s="24" t="s">
        <v>256</v>
      </c>
      <c r="B227" s="37">
        <v>31000</v>
      </c>
      <c r="C227" s="37">
        <v>35400</v>
      </c>
      <c r="D227" s="37">
        <v>39850</v>
      </c>
      <c r="E227" s="37">
        <v>44250</v>
      </c>
      <c r="F227" s="37">
        <v>47800</v>
      </c>
      <c r="G227" s="37">
        <v>51350</v>
      </c>
      <c r="H227" s="37">
        <v>54900</v>
      </c>
      <c r="I227" s="37">
        <v>58450</v>
      </c>
    </row>
    <row r="228" spans="1:9" ht="12.75">
      <c r="A228" s="24" t="s">
        <v>257</v>
      </c>
      <c r="B228" s="37">
        <v>41000</v>
      </c>
      <c r="C228" s="37">
        <v>46850</v>
      </c>
      <c r="D228" s="37">
        <v>52700</v>
      </c>
      <c r="E228" s="37">
        <v>58550</v>
      </c>
      <c r="F228" s="37">
        <v>63250</v>
      </c>
      <c r="G228" s="37">
        <v>67950</v>
      </c>
      <c r="H228" s="37">
        <v>72650</v>
      </c>
      <c r="I228" s="37">
        <v>77300</v>
      </c>
    </row>
    <row r="229" spans="1:9" ht="12.75">
      <c r="A229" s="24" t="s">
        <v>258</v>
      </c>
      <c r="B229" s="37">
        <v>28300</v>
      </c>
      <c r="C229" s="37">
        <v>32350</v>
      </c>
      <c r="D229" s="37">
        <v>36400</v>
      </c>
      <c r="E229" s="37">
        <v>40400</v>
      </c>
      <c r="F229" s="37">
        <v>43650</v>
      </c>
      <c r="G229" s="37">
        <v>46900</v>
      </c>
      <c r="H229" s="37">
        <v>50100</v>
      </c>
      <c r="I229" s="37">
        <v>53350</v>
      </c>
    </row>
    <row r="230" spans="1:9" ht="12.75">
      <c r="A230" s="24" t="s">
        <v>259</v>
      </c>
      <c r="B230" s="37">
        <v>28300</v>
      </c>
      <c r="C230" s="37">
        <v>32350</v>
      </c>
      <c r="D230" s="37">
        <v>36400</v>
      </c>
      <c r="E230" s="37">
        <v>40400</v>
      </c>
      <c r="F230" s="37">
        <v>43650</v>
      </c>
      <c r="G230" s="37">
        <v>46900</v>
      </c>
      <c r="H230" s="37">
        <v>50100</v>
      </c>
      <c r="I230" s="37">
        <v>53350</v>
      </c>
    </row>
    <row r="231" spans="1:9" ht="12.75">
      <c r="A231" s="24" t="s">
        <v>260</v>
      </c>
      <c r="B231" s="37">
        <v>30350</v>
      </c>
      <c r="C231" s="37">
        <v>34700</v>
      </c>
      <c r="D231" s="37">
        <v>39050</v>
      </c>
      <c r="E231" s="37">
        <v>43350</v>
      </c>
      <c r="F231" s="37">
        <v>46850</v>
      </c>
      <c r="G231" s="37">
        <v>50300</v>
      </c>
      <c r="H231" s="37">
        <v>53800</v>
      </c>
      <c r="I231" s="37">
        <v>57250</v>
      </c>
    </row>
    <row r="232" spans="1:9" ht="12.75">
      <c r="A232" s="24" t="s">
        <v>261</v>
      </c>
      <c r="B232" s="37">
        <v>30450</v>
      </c>
      <c r="C232" s="37">
        <v>34800</v>
      </c>
      <c r="D232" s="37">
        <v>39150</v>
      </c>
      <c r="E232" s="37">
        <v>43500</v>
      </c>
      <c r="F232" s="37">
        <v>47000</v>
      </c>
      <c r="G232" s="37">
        <v>50500</v>
      </c>
      <c r="H232" s="37">
        <v>53950</v>
      </c>
      <c r="I232" s="37">
        <v>57450</v>
      </c>
    </row>
    <row r="233" spans="1:9" ht="12.75">
      <c r="A233" s="24" t="s">
        <v>262</v>
      </c>
      <c r="B233" s="37">
        <v>28300</v>
      </c>
      <c r="C233" s="37">
        <v>32350</v>
      </c>
      <c r="D233" s="37">
        <v>36400</v>
      </c>
      <c r="E233" s="37">
        <v>40400</v>
      </c>
      <c r="F233" s="37">
        <v>43650</v>
      </c>
      <c r="G233" s="37">
        <v>46900</v>
      </c>
      <c r="H233" s="37">
        <v>50100</v>
      </c>
      <c r="I233" s="37">
        <v>53350</v>
      </c>
    </row>
    <row r="234" spans="1:9" ht="12.75">
      <c r="A234" s="24" t="s">
        <v>263</v>
      </c>
      <c r="B234" s="37">
        <v>28300</v>
      </c>
      <c r="C234" s="37">
        <v>32350</v>
      </c>
      <c r="D234" s="37">
        <v>36400</v>
      </c>
      <c r="E234" s="37">
        <v>40400</v>
      </c>
      <c r="F234" s="37">
        <v>43650</v>
      </c>
      <c r="G234" s="37">
        <v>46900</v>
      </c>
      <c r="H234" s="37">
        <v>50100</v>
      </c>
      <c r="I234" s="37">
        <v>53350</v>
      </c>
    </row>
    <row r="235" spans="1:9" ht="12.75">
      <c r="A235" s="24" t="s">
        <v>264</v>
      </c>
      <c r="B235" s="37">
        <v>30600</v>
      </c>
      <c r="C235" s="37">
        <v>35000</v>
      </c>
      <c r="D235" s="37">
        <v>39350</v>
      </c>
      <c r="E235" s="37">
        <v>43700</v>
      </c>
      <c r="F235" s="37">
        <v>47200</v>
      </c>
      <c r="G235" s="37">
        <v>50700</v>
      </c>
      <c r="H235" s="37">
        <v>54200</v>
      </c>
      <c r="I235" s="37">
        <v>57700</v>
      </c>
    </row>
    <row r="236" spans="1:9" ht="12.75">
      <c r="A236" s="24" t="s">
        <v>265</v>
      </c>
      <c r="B236" s="37">
        <v>31600</v>
      </c>
      <c r="C236" s="37">
        <v>36100</v>
      </c>
      <c r="D236" s="37">
        <v>40600</v>
      </c>
      <c r="E236" s="37">
        <v>45100</v>
      </c>
      <c r="F236" s="37">
        <v>48750</v>
      </c>
      <c r="G236" s="37">
        <v>52350</v>
      </c>
      <c r="H236" s="37">
        <v>55950</v>
      </c>
      <c r="I236" s="37">
        <v>59550</v>
      </c>
    </row>
    <row r="237" spans="1:9" ht="12.75">
      <c r="A237" s="24" t="s">
        <v>266</v>
      </c>
      <c r="B237" s="37">
        <v>28950</v>
      </c>
      <c r="C237" s="37">
        <v>33100</v>
      </c>
      <c r="D237" s="37">
        <v>37250</v>
      </c>
      <c r="E237" s="37">
        <v>41350</v>
      </c>
      <c r="F237" s="37">
        <v>44700</v>
      </c>
      <c r="G237" s="37">
        <v>48000</v>
      </c>
      <c r="H237" s="37">
        <v>51300</v>
      </c>
      <c r="I237" s="37">
        <v>54600</v>
      </c>
    </row>
    <row r="238" spans="1:9" ht="12.75">
      <c r="A238" s="24" t="s">
        <v>267</v>
      </c>
      <c r="B238" s="37">
        <v>37100</v>
      </c>
      <c r="C238" s="37">
        <v>42400</v>
      </c>
      <c r="D238" s="37">
        <v>47700</v>
      </c>
      <c r="E238" s="37">
        <v>52950</v>
      </c>
      <c r="F238" s="37">
        <v>57200</v>
      </c>
      <c r="G238" s="37">
        <v>61450</v>
      </c>
      <c r="H238" s="37">
        <v>65700</v>
      </c>
      <c r="I238" s="37">
        <v>69900</v>
      </c>
    </row>
    <row r="239" spans="1:9" ht="12.75">
      <c r="A239" s="24" t="s">
        <v>268</v>
      </c>
      <c r="B239" s="37">
        <v>28300</v>
      </c>
      <c r="C239" s="37">
        <v>32350</v>
      </c>
      <c r="D239" s="37">
        <v>36400</v>
      </c>
      <c r="E239" s="37">
        <v>40400</v>
      </c>
      <c r="F239" s="37">
        <v>43650</v>
      </c>
      <c r="G239" s="37">
        <v>46900</v>
      </c>
      <c r="H239" s="37">
        <v>50100</v>
      </c>
      <c r="I239" s="37">
        <v>53350</v>
      </c>
    </row>
    <row r="240" spans="1:9" ht="12.75">
      <c r="A240" s="24" t="s">
        <v>269</v>
      </c>
      <c r="B240" s="37">
        <v>33400</v>
      </c>
      <c r="C240" s="37">
        <v>38200</v>
      </c>
      <c r="D240" s="37">
        <v>42950</v>
      </c>
      <c r="E240" s="37">
        <v>47700</v>
      </c>
      <c r="F240" s="37">
        <v>51550</v>
      </c>
      <c r="G240" s="37">
        <v>55350</v>
      </c>
      <c r="H240" s="37">
        <v>59150</v>
      </c>
      <c r="I240" s="37">
        <v>63000</v>
      </c>
    </row>
    <row r="241" spans="1:9" ht="12.75">
      <c r="A241" s="24" t="s">
        <v>270</v>
      </c>
      <c r="B241" s="37">
        <v>28300</v>
      </c>
      <c r="C241" s="37">
        <v>32350</v>
      </c>
      <c r="D241" s="37">
        <v>36400</v>
      </c>
      <c r="E241" s="37">
        <v>40400</v>
      </c>
      <c r="F241" s="37">
        <v>43650</v>
      </c>
      <c r="G241" s="37">
        <v>46900</v>
      </c>
      <c r="H241" s="37">
        <v>50100</v>
      </c>
      <c r="I241" s="37">
        <v>53350</v>
      </c>
    </row>
    <row r="242" spans="1:9" ht="12.75">
      <c r="A242" s="24" t="s">
        <v>271</v>
      </c>
      <c r="B242" s="37">
        <v>29800</v>
      </c>
      <c r="C242" s="37">
        <v>34050</v>
      </c>
      <c r="D242" s="37">
        <v>38300</v>
      </c>
      <c r="E242" s="37">
        <v>42550</v>
      </c>
      <c r="F242" s="37">
        <v>46000</v>
      </c>
      <c r="G242" s="37">
        <v>49400</v>
      </c>
      <c r="H242" s="37">
        <v>52800</v>
      </c>
      <c r="I242" s="37">
        <v>56200</v>
      </c>
    </row>
    <row r="243" spans="1:9" ht="12.75">
      <c r="A243" s="24" t="s">
        <v>272</v>
      </c>
      <c r="B243" s="37">
        <v>30600</v>
      </c>
      <c r="C243" s="37">
        <v>34950</v>
      </c>
      <c r="D243" s="37">
        <v>39300</v>
      </c>
      <c r="E243" s="37">
        <v>43650</v>
      </c>
      <c r="F243" s="37">
        <v>47150</v>
      </c>
      <c r="G243" s="37">
        <v>50650</v>
      </c>
      <c r="H243" s="37">
        <v>54150</v>
      </c>
      <c r="I243" s="37">
        <v>57650</v>
      </c>
    </row>
    <row r="244" spans="1:9" ht="12.75">
      <c r="A244" s="24" t="s">
        <v>273</v>
      </c>
      <c r="B244" s="37">
        <v>30450</v>
      </c>
      <c r="C244" s="37">
        <v>34800</v>
      </c>
      <c r="D244" s="37">
        <v>39150</v>
      </c>
      <c r="E244" s="37">
        <v>43500</v>
      </c>
      <c r="F244" s="37">
        <v>47000</v>
      </c>
      <c r="G244" s="37">
        <v>50500</v>
      </c>
      <c r="H244" s="37">
        <v>53950</v>
      </c>
      <c r="I244" s="37">
        <v>57450</v>
      </c>
    </row>
    <row r="245" spans="1:9" ht="12.75">
      <c r="A245" s="24" t="s">
        <v>274</v>
      </c>
      <c r="B245" s="37">
        <v>28300</v>
      </c>
      <c r="C245" s="37">
        <v>32350</v>
      </c>
      <c r="D245" s="37">
        <v>36400</v>
      </c>
      <c r="E245" s="37">
        <v>40400</v>
      </c>
      <c r="F245" s="37">
        <v>43650</v>
      </c>
      <c r="G245" s="37">
        <v>46900</v>
      </c>
      <c r="H245" s="37">
        <v>50100</v>
      </c>
      <c r="I245" s="37">
        <v>53350</v>
      </c>
    </row>
    <row r="246" spans="1:9" ht="12.75">
      <c r="A246" s="24" t="s">
        <v>275</v>
      </c>
      <c r="B246" s="37">
        <v>28300</v>
      </c>
      <c r="C246" s="37">
        <v>32350</v>
      </c>
      <c r="D246" s="37">
        <v>36400</v>
      </c>
      <c r="E246" s="37">
        <v>40400</v>
      </c>
      <c r="F246" s="37">
        <v>43650</v>
      </c>
      <c r="G246" s="37">
        <v>46900</v>
      </c>
      <c r="H246" s="37">
        <v>50100</v>
      </c>
      <c r="I246" s="37">
        <v>53350</v>
      </c>
    </row>
    <row r="247" spans="1:9" ht="12.75">
      <c r="A247" s="24" t="s">
        <v>276</v>
      </c>
      <c r="B247" s="37">
        <v>41000</v>
      </c>
      <c r="C247" s="37">
        <v>46850</v>
      </c>
      <c r="D247" s="37">
        <v>52700</v>
      </c>
      <c r="E247" s="37">
        <v>58550</v>
      </c>
      <c r="F247" s="37">
        <v>63250</v>
      </c>
      <c r="G247" s="37">
        <v>67950</v>
      </c>
      <c r="H247" s="37">
        <v>72650</v>
      </c>
      <c r="I247" s="37">
        <v>77300</v>
      </c>
    </row>
    <row r="248" spans="1:9" ht="12.75">
      <c r="A248" s="24" t="s">
        <v>277</v>
      </c>
      <c r="B248" s="37">
        <v>34350</v>
      </c>
      <c r="C248" s="37">
        <v>39250</v>
      </c>
      <c r="D248" s="37">
        <v>44150</v>
      </c>
      <c r="E248" s="37">
        <v>49050</v>
      </c>
      <c r="F248" s="37">
        <v>53000</v>
      </c>
      <c r="G248" s="37">
        <v>56900</v>
      </c>
      <c r="H248" s="37">
        <v>60850</v>
      </c>
      <c r="I248" s="37">
        <v>64750</v>
      </c>
    </row>
    <row r="249" spans="1:9" ht="12.75">
      <c r="A249" s="24" t="s">
        <v>278</v>
      </c>
      <c r="B249" s="37">
        <v>28800</v>
      </c>
      <c r="C249" s="37">
        <v>32900</v>
      </c>
      <c r="D249" s="37">
        <v>37000</v>
      </c>
      <c r="E249" s="37">
        <v>41100</v>
      </c>
      <c r="F249" s="37">
        <v>44400</v>
      </c>
      <c r="G249" s="37">
        <v>47700</v>
      </c>
      <c r="H249" s="37">
        <v>51000</v>
      </c>
      <c r="I249" s="37">
        <v>54300</v>
      </c>
    </row>
    <row r="250" spans="1:9" ht="12.75">
      <c r="A250" s="24" t="s">
        <v>279</v>
      </c>
      <c r="B250" s="37">
        <v>37950</v>
      </c>
      <c r="C250" s="37">
        <v>43350</v>
      </c>
      <c r="D250" s="37">
        <v>48750</v>
      </c>
      <c r="E250" s="37">
        <v>54150</v>
      </c>
      <c r="F250" s="37">
        <v>58500</v>
      </c>
      <c r="G250" s="37">
        <v>62850</v>
      </c>
      <c r="H250" s="37">
        <v>67150</v>
      </c>
      <c r="I250" s="37">
        <v>71500</v>
      </c>
    </row>
    <row r="251" spans="1:9" ht="12.75">
      <c r="A251" s="24" t="s">
        <v>280</v>
      </c>
      <c r="B251" s="37">
        <v>30350</v>
      </c>
      <c r="C251" s="37">
        <v>34650</v>
      </c>
      <c r="D251" s="37">
        <v>39000</v>
      </c>
      <c r="E251" s="37">
        <v>43300</v>
      </c>
      <c r="F251" s="37">
        <v>46800</v>
      </c>
      <c r="G251" s="37">
        <v>50250</v>
      </c>
      <c r="H251" s="37">
        <v>53700</v>
      </c>
      <c r="I251" s="37">
        <v>57200</v>
      </c>
    </row>
    <row r="252" spans="1:9" ht="12.75">
      <c r="A252" s="24" t="s">
        <v>281</v>
      </c>
      <c r="B252" s="37">
        <v>30350</v>
      </c>
      <c r="C252" s="37">
        <v>34650</v>
      </c>
      <c r="D252" s="37">
        <v>39000</v>
      </c>
      <c r="E252" s="37">
        <v>43300</v>
      </c>
      <c r="F252" s="37">
        <v>46800</v>
      </c>
      <c r="G252" s="37">
        <v>50250</v>
      </c>
      <c r="H252" s="37">
        <v>53700</v>
      </c>
      <c r="I252" s="37">
        <v>57200</v>
      </c>
    </row>
    <row r="253" spans="1:9" ht="12.75">
      <c r="A253" s="24" t="s">
        <v>282</v>
      </c>
      <c r="B253" s="37">
        <v>29700</v>
      </c>
      <c r="C253" s="37">
        <v>33950</v>
      </c>
      <c r="D253" s="37">
        <v>38200</v>
      </c>
      <c r="E253" s="37">
        <v>42400</v>
      </c>
      <c r="F253" s="37">
        <v>45800</v>
      </c>
      <c r="G253" s="37">
        <v>49200</v>
      </c>
      <c r="H253" s="37">
        <v>52600</v>
      </c>
      <c r="I253" s="37">
        <v>56000</v>
      </c>
    </row>
    <row r="254" spans="1:9" ht="12.75">
      <c r="A254" s="24" t="s">
        <v>283</v>
      </c>
      <c r="B254" s="37">
        <v>28300</v>
      </c>
      <c r="C254" s="37">
        <v>32350</v>
      </c>
      <c r="D254" s="37">
        <v>36400</v>
      </c>
      <c r="E254" s="37">
        <v>40400</v>
      </c>
      <c r="F254" s="37">
        <v>43650</v>
      </c>
      <c r="G254" s="37">
        <v>46900</v>
      </c>
      <c r="H254" s="37">
        <v>50100</v>
      </c>
      <c r="I254" s="37">
        <v>53350</v>
      </c>
    </row>
    <row r="255" spans="1:9" ht="12.75">
      <c r="A255" s="24" t="s">
        <v>284</v>
      </c>
      <c r="B255" s="37">
        <v>28300</v>
      </c>
      <c r="C255" s="37">
        <v>32350</v>
      </c>
      <c r="D255" s="37">
        <v>36400</v>
      </c>
      <c r="E255" s="37">
        <v>40400</v>
      </c>
      <c r="F255" s="37">
        <v>43650</v>
      </c>
      <c r="G255" s="37">
        <v>46900</v>
      </c>
      <c r="H255" s="37">
        <v>50100</v>
      </c>
      <c r="I255" s="37">
        <v>53350</v>
      </c>
    </row>
    <row r="256" spans="2:9" ht="12.75">
      <c r="B256" s="23"/>
      <c r="C256" s="23"/>
      <c r="D256" s="23"/>
      <c r="E256" s="23"/>
      <c r="F256" s="23"/>
      <c r="G256" s="23"/>
      <c r="H256" s="23"/>
      <c r="I256" s="23"/>
    </row>
    <row r="521" ht="15.75" customHeight="1"/>
  </sheetData>
  <sheetProtection/>
  <mergeCells count="1">
    <mergeCell ref="J1:R19"/>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I255"/>
  <sheetViews>
    <sheetView zoomScalePageLayoutView="0" workbookViewId="0" topLeftCell="A1">
      <selection activeCell="L17" sqref="L17"/>
    </sheetView>
  </sheetViews>
  <sheetFormatPr defaultColWidth="9.140625" defaultRowHeight="15"/>
  <cols>
    <col min="1" max="1" width="20.00390625" style="0" customWidth="1"/>
  </cols>
  <sheetData>
    <row r="1" spans="1:9" ht="15">
      <c r="A1" s="38" t="s">
        <v>333</v>
      </c>
      <c r="B1" s="38">
        <v>1</v>
      </c>
      <c r="C1" s="38">
        <v>2</v>
      </c>
      <c r="D1" s="38">
        <v>3</v>
      </c>
      <c r="E1" s="38">
        <v>4</v>
      </c>
      <c r="F1" s="38">
        <v>5</v>
      </c>
      <c r="G1" s="38">
        <v>6</v>
      </c>
      <c r="H1" s="38">
        <v>7</v>
      </c>
      <c r="I1" s="38">
        <v>8</v>
      </c>
    </row>
    <row r="2" spans="1:9" ht="15">
      <c r="A2" s="38" t="s">
        <v>31</v>
      </c>
      <c r="B2">
        <v>30800</v>
      </c>
      <c r="C2">
        <v>35200</v>
      </c>
      <c r="D2">
        <v>39600</v>
      </c>
      <c r="E2">
        <v>44000</v>
      </c>
      <c r="F2">
        <v>47550</v>
      </c>
      <c r="G2">
        <v>51050</v>
      </c>
      <c r="H2">
        <v>54600</v>
      </c>
      <c r="I2">
        <v>58100</v>
      </c>
    </row>
    <row r="3" spans="1:9" ht="15">
      <c r="A3" s="38" t="s">
        <v>32</v>
      </c>
      <c r="B3">
        <v>33950</v>
      </c>
      <c r="C3">
        <v>38800</v>
      </c>
      <c r="D3">
        <v>43650</v>
      </c>
      <c r="E3">
        <v>48500</v>
      </c>
      <c r="F3">
        <v>52400</v>
      </c>
      <c r="G3">
        <v>56300</v>
      </c>
      <c r="H3">
        <v>60150</v>
      </c>
      <c r="I3">
        <v>64050</v>
      </c>
    </row>
    <row r="4" spans="1:9" ht="15">
      <c r="A4" s="38" t="s">
        <v>33</v>
      </c>
      <c r="B4">
        <v>29350</v>
      </c>
      <c r="C4">
        <v>33550</v>
      </c>
      <c r="D4">
        <v>37750</v>
      </c>
      <c r="E4">
        <v>41900</v>
      </c>
      <c r="F4">
        <v>45300</v>
      </c>
      <c r="G4">
        <v>48650</v>
      </c>
      <c r="H4">
        <v>52000</v>
      </c>
      <c r="I4">
        <v>55350</v>
      </c>
    </row>
    <row r="5" spans="1:9" ht="15">
      <c r="A5" s="38" t="s">
        <v>34</v>
      </c>
      <c r="B5">
        <v>31450</v>
      </c>
      <c r="C5">
        <v>35950</v>
      </c>
      <c r="D5">
        <v>40450</v>
      </c>
      <c r="E5">
        <v>44900</v>
      </c>
      <c r="F5">
        <v>48500</v>
      </c>
      <c r="G5">
        <v>52100</v>
      </c>
      <c r="H5">
        <v>55700</v>
      </c>
      <c r="I5">
        <v>59300</v>
      </c>
    </row>
    <row r="6" spans="1:9" ht="15">
      <c r="A6" s="38" t="s">
        <v>35</v>
      </c>
      <c r="B6">
        <v>32550</v>
      </c>
      <c r="C6">
        <v>37200</v>
      </c>
      <c r="D6">
        <v>41850</v>
      </c>
      <c r="E6">
        <v>46500</v>
      </c>
      <c r="F6">
        <v>50250</v>
      </c>
      <c r="G6">
        <v>53950</v>
      </c>
      <c r="H6">
        <v>57700</v>
      </c>
      <c r="I6">
        <v>61400</v>
      </c>
    </row>
    <row r="7" spans="1:9" ht="15">
      <c r="A7" s="38" t="s">
        <v>36</v>
      </c>
      <c r="B7">
        <v>33800</v>
      </c>
      <c r="C7">
        <v>38600</v>
      </c>
      <c r="D7">
        <v>43450</v>
      </c>
      <c r="E7">
        <v>48250</v>
      </c>
      <c r="F7">
        <v>52150</v>
      </c>
      <c r="G7">
        <v>56000</v>
      </c>
      <c r="H7">
        <v>59850</v>
      </c>
      <c r="I7">
        <v>63700</v>
      </c>
    </row>
    <row r="8" spans="1:9" ht="15">
      <c r="A8" s="38" t="s">
        <v>37</v>
      </c>
      <c r="B8">
        <v>30600</v>
      </c>
      <c r="C8">
        <v>35000</v>
      </c>
      <c r="D8">
        <v>39350</v>
      </c>
      <c r="E8">
        <v>43700</v>
      </c>
      <c r="F8">
        <v>47200</v>
      </c>
      <c r="G8">
        <v>50700</v>
      </c>
      <c r="H8">
        <v>54200</v>
      </c>
      <c r="I8">
        <v>57700</v>
      </c>
    </row>
    <row r="9" spans="1:9" ht="15">
      <c r="A9" s="38" t="s">
        <v>38</v>
      </c>
      <c r="B9">
        <v>36550</v>
      </c>
      <c r="C9">
        <v>41750</v>
      </c>
      <c r="D9">
        <v>46950</v>
      </c>
      <c r="E9">
        <v>52150</v>
      </c>
      <c r="F9">
        <v>56350</v>
      </c>
      <c r="G9">
        <v>60500</v>
      </c>
      <c r="H9">
        <v>64700</v>
      </c>
      <c r="I9">
        <v>68850</v>
      </c>
    </row>
    <row r="10" spans="1:9" ht="15">
      <c r="A10" s="38" t="s">
        <v>39</v>
      </c>
      <c r="B10">
        <v>29350</v>
      </c>
      <c r="C10">
        <v>33550</v>
      </c>
      <c r="D10">
        <v>37750</v>
      </c>
      <c r="E10">
        <v>41900</v>
      </c>
      <c r="F10">
        <v>45300</v>
      </c>
      <c r="G10">
        <v>48650</v>
      </c>
      <c r="H10">
        <v>52000</v>
      </c>
      <c r="I10">
        <v>55350</v>
      </c>
    </row>
    <row r="11" spans="1:9" ht="15">
      <c r="A11" s="38" t="s">
        <v>40</v>
      </c>
      <c r="B11">
        <v>34850</v>
      </c>
      <c r="C11">
        <v>39800</v>
      </c>
      <c r="D11">
        <v>44800</v>
      </c>
      <c r="E11">
        <v>49750</v>
      </c>
      <c r="F11">
        <v>53750</v>
      </c>
      <c r="G11">
        <v>57750</v>
      </c>
      <c r="H11">
        <v>61700</v>
      </c>
      <c r="I11">
        <v>65700</v>
      </c>
    </row>
    <row r="12" spans="1:9" ht="15">
      <c r="A12" s="38" t="s">
        <v>41</v>
      </c>
      <c r="B12">
        <v>43050</v>
      </c>
      <c r="C12">
        <v>49200</v>
      </c>
      <c r="D12">
        <v>55350</v>
      </c>
      <c r="E12">
        <v>61450</v>
      </c>
      <c r="F12">
        <v>66400</v>
      </c>
      <c r="G12">
        <v>71300</v>
      </c>
      <c r="H12">
        <v>76200</v>
      </c>
      <c r="I12">
        <v>81150</v>
      </c>
    </row>
    <row r="13" spans="1:9" ht="15">
      <c r="A13" s="38" t="s">
        <v>42</v>
      </c>
      <c r="B13">
        <v>32700</v>
      </c>
      <c r="C13">
        <v>37350</v>
      </c>
      <c r="D13">
        <v>42000</v>
      </c>
      <c r="E13">
        <v>46650</v>
      </c>
      <c r="F13">
        <v>50400</v>
      </c>
      <c r="G13">
        <v>54150</v>
      </c>
      <c r="H13">
        <v>57850</v>
      </c>
      <c r="I13">
        <v>61600</v>
      </c>
    </row>
    <row r="14" spans="1:9" ht="15">
      <c r="A14" s="38" t="s">
        <v>43</v>
      </c>
      <c r="B14">
        <v>29350</v>
      </c>
      <c r="C14">
        <v>33550</v>
      </c>
      <c r="D14">
        <v>37750</v>
      </c>
      <c r="E14">
        <v>41900</v>
      </c>
      <c r="F14">
        <v>45300</v>
      </c>
      <c r="G14">
        <v>48650</v>
      </c>
      <c r="H14">
        <v>52000</v>
      </c>
      <c r="I14">
        <v>55350</v>
      </c>
    </row>
    <row r="15" spans="1:9" ht="15">
      <c r="A15" s="38" t="s">
        <v>44</v>
      </c>
      <c r="B15">
        <v>33150</v>
      </c>
      <c r="C15">
        <v>37850</v>
      </c>
      <c r="D15">
        <v>42600</v>
      </c>
      <c r="E15">
        <v>47300</v>
      </c>
      <c r="F15">
        <v>51100</v>
      </c>
      <c r="G15">
        <v>54900</v>
      </c>
      <c r="H15">
        <v>58700</v>
      </c>
      <c r="I15">
        <v>62450</v>
      </c>
    </row>
    <row r="16" spans="1:9" ht="15">
      <c r="A16" s="38" t="s">
        <v>45</v>
      </c>
      <c r="B16">
        <v>34850</v>
      </c>
      <c r="C16">
        <v>39800</v>
      </c>
      <c r="D16">
        <v>44800</v>
      </c>
      <c r="E16">
        <v>49750</v>
      </c>
      <c r="F16">
        <v>53750</v>
      </c>
      <c r="G16">
        <v>57750</v>
      </c>
      <c r="H16">
        <v>61700</v>
      </c>
      <c r="I16">
        <v>65700</v>
      </c>
    </row>
    <row r="17" spans="1:9" ht="15">
      <c r="A17" s="38" t="s">
        <v>46</v>
      </c>
      <c r="B17">
        <v>37600</v>
      </c>
      <c r="C17">
        <v>43000</v>
      </c>
      <c r="D17">
        <v>48350</v>
      </c>
      <c r="E17">
        <v>53700</v>
      </c>
      <c r="F17">
        <v>58000</v>
      </c>
      <c r="G17">
        <v>62300</v>
      </c>
      <c r="H17">
        <v>66600</v>
      </c>
      <c r="I17">
        <v>70900</v>
      </c>
    </row>
    <row r="18" spans="1:9" ht="15">
      <c r="A18" s="38" t="s">
        <v>47</v>
      </c>
      <c r="B18">
        <v>33450</v>
      </c>
      <c r="C18">
        <v>38200</v>
      </c>
      <c r="D18">
        <v>43000</v>
      </c>
      <c r="E18">
        <v>47750</v>
      </c>
      <c r="F18">
        <v>51600</v>
      </c>
      <c r="G18">
        <v>55400</v>
      </c>
      <c r="H18">
        <v>59250</v>
      </c>
      <c r="I18">
        <v>63050</v>
      </c>
    </row>
    <row r="19" spans="1:9" ht="15">
      <c r="A19" s="38" t="s">
        <v>48</v>
      </c>
      <c r="B19">
        <v>32550</v>
      </c>
      <c r="C19">
        <v>37200</v>
      </c>
      <c r="D19">
        <v>41850</v>
      </c>
      <c r="E19">
        <v>46500</v>
      </c>
      <c r="F19">
        <v>50250</v>
      </c>
      <c r="G19">
        <v>53950</v>
      </c>
      <c r="H19">
        <v>57700</v>
      </c>
      <c r="I19">
        <v>61400</v>
      </c>
    </row>
    <row r="20" spans="1:9" ht="15">
      <c r="A20" s="38" t="s">
        <v>49</v>
      </c>
      <c r="B20">
        <v>29350</v>
      </c>
      <c r="C20">
        <v>33550</v>
      </c>
      <c r="D20">
        <v>37750</v>
      </c>
      <c r="E20">
        <v>41900</v>
      </c>
      <c r="F20">
        <v>45300</v>
      </c>
      <c r="G20">
        <v>48650</v>
      </c>
      <c r="H20">
        <v>52000</v>
      </c>
      <c r="I20">
        <v>55350</v>
      </c>
    </row>
    <row r="21" spans="1:9" ht="15">
      <c r="A21" s="38" t="s">
        <v>50</v>
      </c>
      <c r="B21">
        <v>45000</v>
      </c>
      <c r="C21">
        <v>51400</v>
      </c>
      <c r="D21">
        <v>57850</v>
      </c>
      <c r="E21">
        <v>64250</v>
      </c>
      <c r="F21">
        <v>69400</v>
      </c>
      <c r="G21">
        <v>74550</v>
      </c>
      <c r="H21">
        <v>79700</v>
      </c>
      <c r="I21">
        <v>84850</v>
      </c>
    </row>
    <row r="22" spans="1:9" ht="15">
      <c r="A22" s="38" t="s">
        <v>51</v>
      </c>
      <c r="B22">
        <v>34100</v>
      </c>
      <c r="C22">
        <v>39000</v>
      </c>
      <c r="D22">
        <v>43850</v>
      </c>
      <c r="E22">
        <v>48700</v>
      </c>
      <c r="F22">
        <v>52600</v>
      </c>
      <c r="G22">
        <v>56500</v>
      </c>
      <c r="H22">
        <v>60400</v>
      </c>
      <c r="I22">
        <v>64300</v>
      </c>
    </row>
    <row r="23" spans="1:9" ht="15">
      <c r="A23" s="38" t="s">
        <v>52</v>
      </c>
      <c r="B23">
        <v>33400</v>
      </c>
      <c r="C23">
        <v>38200</v>
      </c>
      <c r="D23">
        <v>42950</v>
      </c>
      <c r="E23">
        <v>47700</v>
      </c>
      <c r="F23">
        <v>51550</v>
      </c>
      <c r="G23">
        <v>55350</v>
      </c>
      <c r="H23">
        <v>59150</v>
      </c>
      <c r="I23">
        <v>63000</v>
      </c>
    </row>
    <row r="24" spans="1:9" ht="15">
      <c r="A24" s="38" t="s">
        <v>53</v>
      </c>
      <c r="B24">
        <v>29550</v>
      </c>
      <c r="C24">
        <v>33750</v>
      </c>
      <c r="D24">
        <v>37950</v>
      </c>
      <c r="E24">
        <v>42150</v>
      </c>
      <c r="F24">
        <v>45550</v>
      </c>
      <c r="G24">
        <v>48900</v>
      </c>
      <c r="H24">
        <v>52300</v>
      </c>
      <c r="I24">
        <v>55650</v>
      </c>
    </row>
    <row r="25" spans="1:9" ht="15">
      <c r="A25" s="38" t="s">
        <v>54</v>
      </c>
      <c r="B25">
        <v>29350</v>
      </c>
      <c r="C25">
        <v>33550</v>
      </c>
      <c r="D25">
        <v>37750</v>
      </c>
      <c r="E25">
        <v>41900</v>
      </c>
      <c r="F25">
        <v>45300</v>
      </c>
      <c r="G25">
        <v>48650</v>
      </c>
      <c r="H25">
        <v>52000</v>
      </c>
      <c r="I25">
        <v>55350</v>
      </c>
    </row>
    <row r="26" spans="1:9" ht="15">
      <c r="A26" s="38" t="s">
        <v>55</v>
      </c>
      <c r="B26">
        <v>29550</v>
      </c>
      <c r="C26">
        <v>33750</v>
      </c>
      <c r="D26">
        <v>37950</v>
      </c>
      <c r="E26">
        <v>42150</v>
      </c>
      <c r="F26">
        <v>45550</v>
      </c>
      <c r="G26">
        <v>48900</v>
      </c>
      <c r="H26">
        <v>52300</v>
      </c>
      <c r="I26">
        <v>55650</v>
      </c>
    </row>
    <row r="27" spans="1:9" ht="15">
      <c r="A27" s="38" t="s">
        <v>56</v>
      </c>
      <c r="B27">
        <v>34100</v>
      </c>
      <c r="C27">
        <v>39000</v>
      </c>
      <c r="D27">
        <v>43850</v>
      </c>
      <c r="E27">
        <v>48700</v>
      </c>
      <c r="F27">
        <v>52600</v>
      </c>
      <c r="G27">
        <v>56500</v>
      </c>
      <c r="H27">
        <v>60400</v>
      </c>
      <c r="I27">
        <v>64300</v>
      </c>
    </row>
    <row r="28" spans="1:9" ht="15">
      <c r="A28" s="38" t="s">
        <v>57</v>
      </c>
      <c r="B28">
        <v>34550</v>
      </c>
      <c r="C28">
        <v>39450</v>
      </c>
      <c r="D28">
        <v>44400</v>
      </c>
      <c r="E28">
        <v>49300</v>
      </c>
      <c r="F28">
        <v>53250</v>
      </c>
      <c r="G28">
        <v>57200</v>
      </c>
      <c r="H28">
        <v>61150</v>
      </c>
      <c r="I28">
        <v>65100</v>
      </c>
    </row>
    <row r="29" spans="1:9" ht="15">
      <c r="A29" s="38" t="s">
        <v>58</v>
      </c>
      <c r="B29">
        <v>43050</v>
      </c>
      <c r="C29">
        <v>49200</v>
      </c>
      <c r="D29">
        <v>55350</v>
      </c>
      <c r="E29">
        <v>61450</v>
      </c>
      <c r="F29">
        <v>66400</v>
      </c>
      <c r="G29">
        <v>71300</v>
      </c>
      <c r="H29">
        <v>76200</v>
      </c>
      <c r="I29">
        <v>81150</v>
      </c>
    </row>
    <row r="30" spans="1:9" ht="15">
      <c r="A30" s="38" t="s">
        <v>59</v>
      </c>
      <c r="B30">
        <v>32450</v>
      </c>
      <c r="C30">
        <v>37050</v>
      </c>
      <c r="D30">
        <v>41700</v>
      </c>
      <c r="E30">
        <v>46300</v>
      </c>
      <c r="F30">
        <v>50050</v>
      </c>
      <c r="G30">
        <v>53750</v>
      </c>
      <c r="H30">
        <v>57450</v>
      </c>
      <c r="I30">
        <v>61150</v>
      </c>
    </row>
    <row r="31" spans="1:9" ht="15">
      <c r="A31" s="38" t="s">
        <v>60</v>
      </c>
      <c r="B31">
        <v>31150</v>
      </c>
      <c r="C31">
        <v>35600</v>
      </c>
      <c r="D31">
        <v>40050</v>
      </c>
      <c r="E31">
        <v>44450</v>
      </c>
      <c r="F31">
        <v>48050</v>
      </c>
      <c r="G31">
        <v>51600</v>
      </c>
      <c r="H31">
        <v>55150</v>
      </c>
      <c r="I31">
        <v>58700</v>
      </c>
    </row>
    <row r="32" spans="1:9" ht="15">
      <c r="A32" s="38" t="s">
        <v>61</v>
      </c>
      <c r="B32">
        <v>29350</v>
      </c>
      <c r="C32">
        <v>33550</v>
      </c>
      <c r="D32">
        <v>37750</v>
      </c>
      <c r="E32">
        <v>41900</v>
      </c>
      <c r="F32">
        <v>45300</v>
      </c>
      <c r="G32">
        <v>48650</v>
      </c>
      <c r="H32">
        <v>52000</v>
      </c>
      <c r="I32">
        <v>55350</v>
      </c>
    </row>
    <row r="33" spans="1:9" ht="15">
      <c r="A33" s="38" t="s">
        <v>62</v>
      </c>
      <c r="B33">
        <v>29350</v>
      </c>
      <c r="C33">
        <v>33550</v>
      </c>
      <c r="D33">
        <v>37750</v>
      </c>
      <c r="E33">
        <v>41900</v>
      </c>
      <c r="F33">
        <v>45300</v>
      </c>
      <c r="G33">
        <v>48650</v>
      </c>
      <c r="H33">
        <v>52000</v>
      </c>
      <c r="I33">
        <v>55350</v>
      </c>
    </row>
    <row r="34" spans="1:9" ht="15">
      <c r="A34" s="38" t="s">
        <v>63</v>
      </c>
      <c r="B34">
        <v>33800</v>
      </c>
      <c r="C34">
        <v>38600</v>
      </c>
      <c r="D34">
        <v>43450</v>
      </c>
      <c r="E34">
        <v>48250</v>
      </c>
      <c r="F34">
        <v>52150</v>
      </c>
      <c r="G34">
        <v>56000</v>
      </c>
      <c r="H34">
        <v>59850</v>
      </c>
      <c r="I34">
        <v>63700</v>
      </c>
    </row>
    <row r="35" spans="1:9" ht="15">
      <c r="A35" s="38" t="s">
        <v>64</v>
      </c>
      <c r="B35">
        <v>29350</v>
      </c>
      <c r="C35">
        <v>33550</v>
      </c>
      <c r="D35">
        <v>37750</v>
      </c>
      <c r="E35">
        <v>41900</v>
      </c>
      <c r="F35">
        <v>45300</v>
      </c>
      <c r="G35">
        <v>48650</v>
      </c>
      <c r="H35">
        <v>52000</v>
      </c>
      <c r="I35">
        <v>55350</v>
      </c>
    </row>
    <row r="36" spans="1:9" ht="15">
      <c r="A36" s="38" t="s">
        <v>65</v>
      </c>
      <c r="B36">
        <v>29350</v>
      </c>
      <c r="C36">
        <v>33550</v>
      </c>
      <c r="D36">
        <v>37750</v>
      </c>
      <c r="E36">
        <v>41900</v>
      </c>
      <c r="F36">
        <v>45300</v>
      </c>
      <c r="G36">
        <v>48650</v>
      </c>
      <c r="H36">
        <v>52000</v>
      </c>
      <c r="I36">
        <v>55350</v>
      </c>
    </row>
    <row r="37" spans="1:9" ht="15">
      <c r="A37" s="38" t="s">
        <v>66</v>
      </c>
      <c r="B37">
        <v>38850</v>
      </c>
      <c r="C37">
        <v>44400</v>
      </c>
      <c r="D37">
        <v>49950</v>
      </c>
      <c r="E37">
        <v>55450</v>
      </c>
      <c r="F37">
        <v>59900</v>
      </c>
      <c r="G37">
        <v>64350</v>
      </c>
      <c r="H37">
        <v>68800</v>
      </c>
      <c r="I37">
        <v>73200</v>
      </c>
    </row>
    <row r="38" spans="1:9" ht="15">
      <c r="A38" s="38" t="s">
        <v>67</v>
      </c>
      <c r="B38">
        <v>29350</v>
      </c>
      <c r="C38">
        <v>33550</v>
      </c>
      <c r="D38">
        <v>37750</v>
      </c>
      <c r="E38">
        <v>41900</v>
      </c>
      <c r="F38">
        <v>45300</v>
      </c>
      <c r="G38">
        <v>48650</v>
      </c>
      <c r="H38">
        <v>52000</v>
      </c>
      <c r="I38">
        <v>55350</v>
      </c>
    </row>
    <row r="39" spans="1:9" ht="15">
      <c r="A39" s="38" t="s">
        <v>68</v>
      </c>
      <c r="B39">
        <v>32150</v>
      </c>
      <c r="C39">
        <v>36750</v>
      </c>
      <c r="D39">
        <v>41350</v>
      </c>
      <c r="E39">
        <v>45900</v>
      </c>
      <c r="F39">
        <v>49600</v>
      </c>
      <c r="G39">
        <v>53250</v>
      </c>
      <c r="H39">
        <v>56950</v>
      </c>
      <c r="I39">
        <v>60600</v>
      </c>
    </row>
    <row r="40" spans="1:9" ht="15">
      <c r="A40" s="38" t="s">
        <v>69</v>
      </c>
      <c r="B40">
        <v>32550</v>
      </c>
      <c r="C40">
        <v>37200</v>
      </c>
      <c r="D40">
        <v>41850</v>
      </c>
      <c r="E40">
        <v>46500</v>
      </c>
      <c r="F40">
        <v>50250</v>
      </c>
      <c r="G40">
        <v>53950</v>
      </c>
      <c r="H40">
        <v>57700</v>
      </c>
      <c r="I40">
        <v>61400</v>
      </c>
    </row>
    <row r="41" spans="1:9" ht="15">
      <c r="A41" s="38" t="s">
        <v>70</v>
      </c>
      <c r="B41">
        <v>29350</v>
      </c>
      <c r="C41">
        <v>33550</v>
      </c>
      <c r="D41">
        <v>37750</v>
      </c>
      <c r="E41">
        <v>41900</v>
      </c>
      <c r="F41">
        <v>45300</v>
      </c>
      <c r="G41">
        <v>48650</v>
      </c>
      <c r="H41">
        <v>52000</v>
      </c>
      <c r="I41">
        <v>55350</v>
      </c>
    </row>
    <row r="42" spans="1:9" ht="15">
      <c r="A42" s="38" t="s">
        <v>71</v>
      </c>
      <c r="B42">
        <v>32150</v>
      </c>
      <c r="C42">
        <v>36750</v>
      </c>
      <c r="D42">
        <v>41350</v>
      </c>
      <c r="E42">
        <v>45900</v>
      </c>
      <c r="F42">
        <v>49600</v>
      </c>
      <c r="G42">
        <v>53250</v>
      </c>
      <c r="H42">
        <v>56950</v>
      </c>
      <c r="I42">
        <v>60600</v>
      </c>
    </row>
    <row r="43" spans="1:9" ht="15">
      <c r="A43" s="38" t="s">
        <v>72</v>
      </c>
      <c r="B43">
        <v>29350</v>
      </c>
      <c r="C43">
        <v>33550</v>
      </c>
      <c r="D43">
        <v>37750</v>
      </c>
      <c r="E43">
        <v>41900</v>
      </c>
      <c r="F43">
        <v>45300</v>
      </c>
      <c r="G43">
        <v>48650</v>
      </c>
      <c r="H43">
        <v>52000</v>
      </c>
      <c r="I43">
        <v>55350</v>
      </c>
    </row>
    <row r="44" spans="1:9" ht="15">
      <c r="A44" s="38" t="s">
        <v>73</v>
      </c>
      <c r="B44">
        <v>39450</v>
      </c>
      <c r="C44">
        <v>45050</v>
      </c>
      <c r="D44">
        <v>50700</v>
      </c>
      <c r="E44">
        <v>56300</v>
      </c>
      <c r="F44">
        <v>60850</v>
      </c>
      <c r="G44">
        <v>65350</v>
      </c>
      <c r="H44">
        <v>69850</v>
      </c>
      <c r="I44">
        <v>74350</v>
      </c>
    </row>
    <row r="45" spans="1:9" ht="15">
      <c r="A45" s="38" t="s">
        <v>74</v>
      </c>
      <c r="B45">
        <v>29350</v>
      </c>
      <c r="C45">
        <v>33550</v>
      </c>
      <c r="D45">
        <v>37750</v>
      </c>
      <c r="E45">
        <v>41900</v>
      </c>
      <c r="F45">
        <v>45300</v>
      </c>
      <c r="G45">
        <v>48650</v>
      </c>
      <c r="H45">
        <v>52000</v>
      </c>
      <c r="I45">
        <v>55350</v>
      </c>
    </row>
    <row r="46" spans="1:9" ht="15">
      <c r="A46" s="38" t="s">
        <v>75</v>
      </c>
      <c r="B46">
        <v>31750</v>
      </c>
      <c r="C46">
        <v>36250</v>
      </c>
      <c r="D46">
        <v>40800</v>
      </c>
      <c r="E46">
        <v>45300</v>
      </c>
      <c r="F46">
        <v>48950</v>
      </c>
      <c r="G46">
        <v>52550</v>
      </c>
      <c r="H46">
        <v>56200</v>
      </c>
      <c r="I46">
        <v>59800</v>
      </c>
    </row>
    <row r="47" spans="1:9" ht="15">
      <c r="A47" s="38" t="s">
        <v>76</v>
      </c>
      <c r="B47">
        <v>34850</v>
      </c>
      <c r="C47">
        <v>39800</v>
      </c>
      <c r="D47">
        <v>44800</v>
      </c>
      <c r="E47">
        <v>49750</v>
      </c>
      <c r="F47">
        <v>53750</v>
      </c>
      <c r="G47">
        <v>57750</v>
      </c>
      <c r="H47">
        <v>61700</v>
      </c>
      <c r="I47">
        <v>65700</v>
      </c>
    </row>
    <row r="48" spans="1:9" ht="15">
      <c r="A48" s="38" t="s">
        <v>77</v>
      </c>
      <c r="B48">
        <v>29350</v>
      </c>
      <c r="C48">
        <v>33550</v>
      </c>
      <c r="D48">
        <v>37750</v>
      </c>
      <c r="E48">
        <v>41900</v>
      </c>
      <c r="F48">
        <v>45300</v>
      </c>
      <c r="G48">
        <v>48650</v>
      </c>
      <c r="H48">
        <v>52000</v>
      </c>
      <c r="I48">
        <v>55350</v>
      </c>
    </row>
    <row r="49" spans="1:9" ht="15">
      <c r="A49" s="38" t="s">
        <v>78</v>
      </c>
      <c r="B49">
        <v>33750</v>
      </c>
      <c r="C49">
        <v>38550</v>
      </c>
      <c r="D49">
        <v>43350</v>
      </c>
      <c r="E49">
        <v>48150</v>
      </c>
      <c r="F49">
        <v>52050</v>
      </c>
      <c r="G49">
        <v>55900</v>
      </c>
      <c r="H49">
        <v>59750</v>
      </c>
      <c r="I49">
        <v>63600</v>
      </c>
    </row>
    <row r="50" spans="1:9" ht="15">
      <c r="A50" s="38" t="s">
        <v>79</v>
      </c>
      <c r="B50">
        <v>34250</v>
      </c>
      <c r="C50">
        <v>39150</v>
      </c>
      <c r="D50">
        <v>44050</v>
      </c>
      <c r="E50">
        <v>48900</v>
      </c>
      <c r="F50">
        <v>52850</v>
      </c>
      <c r="G50">
        <v>56750</v>
      </c>
      <c r="H50">
        <v>60650</v>
      </c>
      <c r="I50">
        <v>64550</v>
      </c>
    </row>
    <row r="51" spans="1:9" ht="15">
      <c r="A51" s="38" t="s">
        <v>80</v>
      </c>
      <c r="B51">
        <v>33150</v>
      </c>
      <c r="C51">
        <v>37850</v>
      </c>
      <c r="D51">
        <v>42600</v>
      </c>
      <c r="E51">
        <v>47300</v>
      </c>
      <c r="F51">
        <v>51100</v>
      </c>
      <c r="G51">
        <v>54900</v>
      </c>
      <c r="H51">
        <v>58700</v>
      </c>
      <c r="I51">
        <v>62450</v>
      </c>
    </row>
    <row r="52" spans="1:9" ht="15">
      <c r="A52" s="38" t="s">
        <v>81</v>
      </c>
      <c r="B52">
        <v>29350</v>
      </c>
      <c r="C52">
        <v>33550</v>
      </c>
      <c r="D52">
        <v>37750</v>
      </c>
      <c r="E52">
        <v>41900</v>
      </c>
      <c r="F52">
        <v>45300</v>
      </c>
      <c r="G52">
        <v>48650</v>
      </c>
      <c r="H52">
        <v>52000</v>
      </c>
      <c r="I52">
        <v>55350</v>
      </c>
    </row>
    <row r="53" spans="1:9" ht="15">
      <c r="A53" s="38" t="s">
        <v>82</v>
      </c>
      <c r="B53">
        <v>32900</v>
      </c>
      <c r="C53">
        <v>37600</v>
      </c>
      <c r="D53">
        <v>42300</v>
      </c>
      <c r="E53">
        <v>46950</v>
      </c>
      <c r="F53">
        <v>50750</v>
      </c>
      <c r="G53">
        <v>54500</v>
      </c>
      <c r="H53">
        <v>58250</v>
      </c>
      <c r="I53">
        <v>62000</v>
      </c>
    </row>
    <row r="54" spans="1:9" ht="15">
      <c r="A54" s="38" t="s">
        <v>83</v>
      </c>
      <c r="B54">
        <v>30650</v>
      </c>
      <c r="C54">
        <v>35000</v>
      </c>
      <c r="D54">
        <v>39400</v>
      </c>
      <c r="E54">
        <v>43750</v>
      </c>
      <c r="F54">
        <v>47250</v>
      </c>
      <c r="G54">
        <v>50750</v>
      </c>
      <c r="H54">
        <v>54250</v>
      </c>
      <c r="I54">
        <v>57750</v>
      </c>
    </row>
    <row r="55" spans="1:9" ht="15">
      <c r="A55" s="38" t="s">
        <v>84</v>
      </c>
      <c r="B55">
        <v>31450</v>
      </c>
      <c r="C55">
        <v>35950</v>
      </c>
      <c r="D55">
        <v>40450</v>
      </c>
      <c r="E55">
        <v>44900</v>
      </c>
      <c r="F55">
        <v>48500</v>
      </c>
      <c r="G55">
        <v>52100</v>
      </c>
      <c r="H55">
        <v>55700</v>
      </c>
      <c r="I55">
        <v>59300</v>
      </c>
    </row>
    <row r="56" spans="1:9" ht="15">
      <c r="A56" s="38" t="s">
        <v>85</v>
      </c>
      <c r="B56">
        <v>29350</v>
      </c>
      <c r="C56">
        <v>33550</v>
      </c>
      <c r="D56">
        <v>37750</v>
      </c>
      <c r="E56">
        <v>41900</v>
      </c>
      <c r="F56">
        <v>45300</v>
      </c>
      <c r="G56">
        <v>48650</v>
      </c>
      <c r="H56">
        <v>52000</v>
      </c>
      <c r="I56">
        <v>55350</v>
      </c>
    </row>
    <row r="57" spans="1:9" ht="15">
      <c r="A57" s="38" t="s">
        <v>86</v>
      </c>
      <c r="B57">
        <v>29350</v>
      </c>
      <c r="C57">
        <v>33550</v>
      </c>
      <c r="D57">
        <v>37750</v>
      </c>
      <c r="E57">
        <v>41900</v>
      </c>
      <c r="F57">
        <v>45300</v>
      </c>
      <c r="G57">
        <v>48650</v>
      </c>
      <c r="H57">
        <v>52000</v>
      </c>
      <c r="I57">
        <v>55350</v>
      </c>
    </row>
    <row r="58" spans="1:9" ht="15">
      <c r="A58" s="38" t="s">
        <v>87</v>
      </c>
      <c r="B58">
        <v>39450</v>
      </c>
      <c r="C58">
        <v>45050</v>
      </c>
      <c r="D58">
        <v>50700</v>
      </c>
      <c r="E58">
        <v>56300</v>
      </c>
      <c r="F58">
        <v>60850</v>
      </c>
      <c r="G58">
        <v>65350</v>
      </c>
      <c r="H58">
        <v>69850</v>
      </c>
      <c r="I58">
        <v>74350</v>
      </c>
    </row>
    <row r="59" spans="1:9" ht="15">
      <c r="A59" s="38" t="s">
        <v>88</v>
      </c>
      <c r="B59">
        <v>29750</v>
      </c>
      <c r="C59">
        <v>34000</v>
      </c>
      <c r="D59">
        <v>38250</v>
      </c>
      <c r="E59">
        <v>42500</v>
      </c>
      <c r="F59">
        <v>45900</v>
      </c>
      <c r="G59">
        <v>49300</v>
      </c>
      <c r="H59">
        <v>52700</v>
      </c>
      <c r="I59">
        <v>56100</v>
      </c>
    </row>
    <row r="60" spans="1:9" ht="15">
      <c r="A60" s="38" t="s">
        <v>89</v>
      </c>
      <c r="B60">
        <v>29350</v>
      </c>
      <c r="C60">
        <v>33550</v>
      </c>
      <c r="D60">
        <v>37750</v>
      </c>
      <c r="E60">
        <v>41900</v>
      </c>
      <c r="F60">
        <v>45300</v>
      </c>
      <c r="G60">
        <v>48650</v>
      </c>
      <c r="H60">
        <v>52000</v>
      </c>
      <c r="I60">
        <v>55350</v>
      </c>
    </row>
    <row r="61" spans="1:9" ht="15">
      <c r="A61" s="38" t="s">
        <v>90</v>
      </c>
      <c r="B61">
        <v>39450</v>
      </c>
      <c r="C61">
        <v>45050</v>
      </c>
      <c r="D61">
        <v>50700</v>
      </c>
      <c r="E61">
        <v>56300</v>
      </c>
      <c r="F61">
        <v>60850</v>
      </c>
      <c r="G61">
        <v>65350</v>
      </c>
      <c r="H61">
        <v>69850</v>
      </c>
      <c r="I61">
        <v>74350</v>
      </c>
    </row>
    <row r="62" spans="1:9" ht="15">
      <c r="A62" s="38" t="s">
        <v>91</v>
      </c>
      <c r="B62">
        <v>39450</v>
      </c>
      <c r="C62">
        <v>45050</v>
      </c>
      <c r="D62">
        <v>50700</v>
      </c>
      <c r="E62">
        <v>56300</v>
      </c>
      <c r="F62">
        <v>60850</v>
      </c>
      <c r="G62">
        <v>65350</v>
      </c>
      <c r="H62">
        <v>69850</v>
      </c>
      <c r="I62">
        <v>74350</v>
      </c>
    </row>
    <row r="63" spans="1:9" ht="15">
      <c r="A63" s="38" t="s">
        <v>92</v>
      </c>
      <c r="B63">
        <v>32000</v>
      </c>
      <c r="C63">
        <v>36600</v>
      </c>
      <c r="D63">
        <v>41150</v>
      </c>
      <c r="E63">
        <v>45700</v>
      </c>
      <c r="F63">
        <v>49400</v>
      </c>
      <c r="G63">
        <v>53050</v>
      </c>
      <c r="H63">
        <v>56700</v>
      </c>
      <c r="I63">
        <v>60350</v>
      </c>
    </row>
    <row r="64" spans="1:9" ht="15">
      <c r="A64" s="38" t="s">
        <v>93</v>
      </c>
      <c r="B64">
        <v>29700</v>
      </c>
      <c r="C64">
        <v>33950</v>
      </c>
      <c r="D64">
        <v>38200</v>
      </c>
      <c r="E64">
        <v>42400</v>
      </c>
      <c r="F64">
        <v>45800</v>
      </c>
      <c r="G64">
        <v>49200</v>
      </c>
      <c r="H64">
        <v>52600</v>
      </c>
      <c r="I64">
        <v>56000</v>
      </c>
    </row>
    <row r="65" spans="1:9" ht="15">
      <c r="A65" s="38" t="s">
        <v>94</v>
      </c>
      <c r="B65">
        <v>29350</v>
      </c>
      <c r="C65">
        <v>33550</v>
      </c>
      <c r="D65">
        <v>37750</v>
      </c>
      <c r="E65">
        <v>41900</v>
      </c>
      <c r="F65">
        <v>45300</v>
      </c>
      <c r="G65">
        <v>48650</v>
      </c>
      <c r="H65">
        <v>52000</v>
      </c>
      <c r="I65">
        <v>55350</v>
      </c>
    </row>
    <row r="66" spans="1:9" ht="15">
      <c r="A66" s="38" t="s">
        <v>95</v>
      </c>
      <c r="B66">
        <v>33050</v>
      </c>
      <c r="C66">
        <v>37800</v>
      </c>
      <c r="D66">
        <v>42500</v>
      </c>
      <c r="E66">
        <v>47200</v>
      </c>
      <c r="F66">
        <v>51000</v>
      </c>
      <c r="G66">
        <v>54800</v>
      </c>
      <c r="H66">
        <v>58550</v>
      </c>
      <c r="I66">
        <v>62350</v>
      </c>
    </row>
    <row r="67" spans="1:9" ht="15">
      <c r="A67" s="38" t="s">
        <v>96</v>
      </c>
      <c r="B67">
        <v>29350</v>
      </c>
      <c r="C67">
        <v>33550</v>
      </c>
      <c r="D67">
        <v>37750</v>
      </c>
      <c r="E67">
        <v>41900</v>
      </c>
      <c r="F67">
        <v>45300</v>
      </c>
      <c r="G67">
        <v>48650</v>
      </c>
      <c r="H67">
        <v>52000</v>
      </c>
      <c r="I67">
        <v>55350</v>
      </c>
    </row>
    <row r="68" spans="1:9" ht="15">
      <c r="A68" s="38" t="s">
        <v>97</v>
      </c>
      <c r="B68">
        <v>29350</v>
      </c>
      <c r="C68">
        <v>33550</v>
      </c>
      <c r="D68">
        <v>37750</v>
      </c>
      <c r="E68">
        <v>41900</v>
      </c>
      <c r="F68">
        <v>45300</v>
      </c>
      <c r="G68">
        <v>48650</v>
      </c>
      <c r="H68">
        <v>52000</v>
      </c>
      <c r="I68">
        <v>55350</v>
      </c>
    </row>
    <row r="69" spans="1:9" ht="15">
      <c r="A69" s="38" t="s">
        <v>98</v>
      </c>
      <c r="B69">
        <v>33400</v>
      </c>
      <c r="C69">
        <v>38200</v>
      </c>
      <c r="D69">
        <v>42950</v>
      </c>
      <c r="E69">
        <v>47700</v>
      </c>
      <c r="F69">
        <v>51550</v>
      </c>
      <c r="G69">
        <v>55350</v>
      </c>
      <c r="H69">
        <v>59150</v>
      </c>
      <c r="I69">
        <v>63000</v>
      </c>
    </row>
    <row r="70" spans="1:9" ht="15">
      <c r="A70" s="38" t="s">
        <v>99</v>
      </c>
      <c r="B70">
        <v>29350</v>
      </c>
      <c r="C70">
        <v>33550</v>
      </c>
      <c r="D70">
        <v>37750</v>
      </c>
      <c r="E70">
        <v>41900</v>
      </c>
      <c r="F70">
        <v>45300</v>
      </c>
      <c r="G70">
        <v>48650</v>
      </c>
      <c r="H70">
        <v>52000</v>
      </c>
      <c r="I70">
        <v>55350</v>
      </c>
    </row>
    <row r="71" spans="1:9" ht="15">
      <c r="A71" s="38" t="s">
        <v>100</v>
      </c>
      <c r="B71">
        <v>39450</v>
      </c>
      <c r="C71">
        <v>45050</v>
      </c>
      <c r="D71">
        <v>50700</v>
      </c>
      <c r="E71">
        <v>56300</v>
      </c>
      <c r="F71">
        <v>60850</v>
      </c>
      <c r="G71">
        <v>65350</v>
      </c>
      <c r="H71">
        <v>69850</v>
      </c>
      <c r="I71">
        <v>74350</v>
      </c>
    </row>
    <row r="72" spans="1:9" ht="15">
      <c r="A72" s="38" t="s">
        <v>101</v>
      </c>
      <c r="B72">
        <v>29350</v>
      </c>
      <c r="C72">
        <v>33550</v>
      </c>
      <c r="D72">
        <v>37750</v>
      </c>
      <c r="E72">
        <v>41900</v>
      </c>
      <c r="F72">
        <v>45300</v>
      </c>
      <c r="G72">
        <v>48650</v>
      </c>
      <c r="H72">
        <v>52000</v>
      </c>
      <c r="I72">
        <v>55350</v>
      </c>
    </row>
    <row r="73" spans="1:9" ht="15">
      <c r="A73" s="38" t="s">
        <v>102</v>
      </c>
      <c r="B73">
        <v>30200</v>
      </c>
      <c r="C73">
        <v>34500</v>
      </c>
      <c r="D73">
        <v>38800</v>
      </c>
      <c r="E73">
        <v>43100</v>
      </c>
      <c r="F73">
        <v>46550</v>
      </c>
      <c r="G73">
        <v>50000</v>
      </c>
      <c r="H73">
        <v>53450</v>
      </c>
      <c r="I73">
        <v>56900</v>
      </c>
    </row>
    <row r="74" spans="1:9" ht="15">
      <c r="A74" s="38" t="s">
        <v>103</v>
      </c>
      <c r="B74">
        <v>29350</v>
      </c>
      <c r="C74">
        <v>33550</v>
      </c>
      <c r="D74">
        <v>37750</v>
      </c>
      <c r="E74">
        <v>41900</v>
      </c>
      <c r="F74">
        <v>45300</v>
      </c>
      <c r="G74">
        <v>48650</v>
      </c>
      <c r="H74">
        <v>52000</v>
      </c>
      <c r="I74">
        <v>55350</v>
      </c>
    </row>
    <row r="75" spans="1:9" ht="15">
      <c r="A75" s="38" t="s">
        <v>104</v>
      </c>
      <c r="B75">
        <v>31100</v>
      </c>
      <c r="C75">
        <v>35550</v>
      </c>
      <c r="D75">
        <v>40000</v>
      </c>
      <c r="E75">
        <v>44400</v>
      </c>
      <c r="F75">
        <v>48000</v>
      </c>
      <c r="G75">
        <v>51550</v>
      </c>
      <c r="H75">
        <v>55100</v>
      </c>
      <c r="I75">
        <v>58650</v>
      </c>
    </row>
    <row r="76" spans="1:9" ht="15">
      <c r="A76" s="38" t="s">
        <v>105</v>
      </c>
      <c r="B76">
        <v>33800</v>
      </c>
      <c r="C76">
        <v>38600</v>
      </c>
      <c r="D76">
        <v>43450</v>
      </c>
      <c r="E76">
        <v>48250</v>
      </c>
      <c r="F76">
        <v>52150</v>
      </c>
      <c r="G76">
        <v>56000</v>
      </c>
      <c r="H76">
        <v>59850</v>
      </c>
      <c r="I76">
        <v>63700</v>
      </c>
    </row>
    <row r="77" spans="1:9" ht="15">
      <c r="A77" s="38" t="s">
        <v>106</v>
      </c>
      <c r="B77">
        <v>31450</v>
      </c>
      <c r="C77">
        <v>35950</v>
      </c>
      <c r="D77">
        <v>40450</v>
      </c>
      <c r="E77">
        <v>44900</v>
      </c>
      <c r="F77">
        <v>48500</v>
      </c>
      <c r="G77">
        <v>52100</v>
      </c>
      <c r="H77">
        <v>55700</v>
      </c>
      <c r="I77">
        <v>59300</v>
      </c>
    </row>
    <row r="78" spans="1:9" ht="15">
      <c r="A78" s="38" t="s">
        <v>107</v>
      </c>
      <c r="B78">
        <v>29350</v>
      </c>
      <c r="C78">
        <v>33550</v>
      </c>
      <c r="D78">
        <v>37750</v>
      </c>
      <c r="E78">
        <v>41900</v>
      </c>
      <c r="F78">
        <v>45300</v>
      </c>
      <c r="G78">
        <v>48650</v>
      </c>
      <c r="H78">
        <v>52000</v>
      </c>
      <c r="I78">
        <v>55350</v>
      </c>
    </row>
    <row r="79" spans="1:9" ht="15">
      <c r="A79" s="38" t="s">
        <v>108</v>
      </c>
      <c r="B79">
        <v>29350</v>
      </c>
      <c r="C79">
        <v>33550</v>
      </c>
      <c r="D79">
        <v>37750</v>
      </c>
      <c r="E79">
        <v>41900</v>
      </c>
      <c r="F79">
        <v>45300</v>
      </c>
      <c r="G79">
        <v>48650</v>
      </c>
      <c r="H79">
        <v>52000</v>
      </c>
      <c r="I79">
        <v>55350</v>
      </c>
    </row>
    <row r="80" spans="1:9" ht="15">
      <c r="A80" s="38" t="s">
        <v>109</v>
      </c>
      <c r="B80">
        <v>38850</v>
      </c>
      <c r="C80">
        <v>44400</v>
      </c>
      <c r="D80">
        <v>49950</v>
      </c>
      <c r="E80">
        <v>55450</v>
      </c>
      <c r="F80">
        <v>59900</v>
      </c>
      <c r="G80">
        <v>64350</v>
      </c>
      <c r="H80">
        <v>68800</v>
      </c>
      <c r="I80">
        <v>73200</v>
      </c>
    </row>
    <row r="81" spans="1:9" ht="15">
      <c r="A81" s="38" t="s">
        <v>110</v>
      </c>
      <c r="B81">
        <v>33950</v>
      </c>
      <c r="C81">
        <v>38800</v>
      </c>
      <c r="D81">
        <v>43650</v>
      </c>
      <c r="E81">
        <v>48500</v>
      </c>
      <c r="F81">
        <v>52400</v>
      </c>
      <c r="G81">
        <v>56300</v>
      </c>
      <c r="H81">
        <v>60150</v>
      </c>
      <c r="I81">
        <v>64050</v>
      </c>
    </row>
    <row r="82" spans="1:9" ht="15">
      <c r="A82" s="38" t="s">
        <v>111</v>
      </c>
      <c r="B82">
        <v>32600</v>
      </c>
      <c r="C82">
        <v>37250</v>
      </c>
      <c r="D82">
        <v>41900</v>
      </c>
      <c r="E82">
        <v>46550</v>
      </c>
      <c r="F82">
        <v>50300</v>
      </c>
      <c r="G82">
        <v>54000</v>
      </c>
      <c r="H82">
        <v>57750</v>
      </c>
      <c r="I82">
        <v>61450</v>
      </c>
    </row>
    <row r="83" spans="1:9" ht="15">
      <c r="A83" s="38" t="s">
        <v>112</v>
      </c>
      <c r="B83">
        <v>29350</v>
      </c>
      <c r="C83">
        <v>33550</v>
      </c>
      <c r="D83">
        <v>37750</v>
      </c>
      <c r="E83">
        <v>41900</v>
      </c>
      <c r="F83">
        <v>45300</v>
      </c>
      <c r="G83">
        <v>48650</v>
      </c>
      <c r="H83">
        <v>52000</v>
      </c>
      <c r="I83">
        <v>55350</v>
      </c>
    </row>
    <row r="84" spans="1:9" ht="15">
      <c r="A84" s="38" t="s">
        <v>113</v>
      </c>
      <c r="B84">
        <v>32000</v>
      </c>
      <c r="C84">
        <v>36550</v>
      </c>
      <c r="D84">
        <v>41100</v>
      </c>
      <c r="E84">
        <v>45650</v>
      </c>
      <c r="F84">
        <v>49350</v>
      </c>
      <c r="G84">
        <v>53000</v>
      </c>
      <c r="H84">
        <v>56650</v>
      </c>
      <c r="I84">
        <v>60300</v>
      </c>
    </row>
    <row r="85" spans="1:9" ht="15">
      <c r="A85" s="38" t="s">
        <v>114</v>
      </c>
      <c r="B85">
        <v>38850</v>
      </c>
      <c r="C85">
        <v>44400</v>
      </c>
      <c r="D85">
        <v>49950</v>
      </c>
      <c r="E85">
        <v>55450</v>
      </c>
      <c r="F85">
        <v>59900</v>
      </c>
      <c r="G85">
        <v>64350</v>
      </c>
      <c r="H85">
        <v>68800</v>
      </c>
      <c r="I85">
        <v>73200</v>
      </c>
    </row>
    <row r="86" spans="1:9" ht="15">
      <c r="A86" s="38" t="s">
        <v>115</v>
      </c>
      <c r="B86">
        <v>31750</v>
      </c>
      <c r="C86">
        <v>36300</v>
      </c>
      <c r="D86">
        <v>40850</v>
      </c>
      <c r="E86">
        <v>45350</v>
      </c>
      <c r="F86">
        <v>49000</v>
      </c>
      <c r="G86">
        <v>52650</v>
      </c>
      <c r="H86">
        <v>56250</v>
      </c>
      <c r="I86">
        <v>59900</v>
      </c>
    </row>
    <row r="87" spans="1:9" ht="15">
      <c r="A87" s="38" t="s">
        <v>116</v>
      </c>
      <c r="B87">
        <v>37550</v>
      </c>
      <c r="C87">
        <v>42900</v>
      </c>
      <c r="D87">
        <v>48250</v>
      </c>
      <c r="E87">
        <v>53600</v>
      </c>
      <c r="F87">
        <v>57900</v>
      </c>
      <c r="G87">
        <v>62200</v>
      </c>
      <c r="H87">
        <v>66500</v>
      </c>
      <c r="I87">
        <v>70800</v>
      </c>
    </row>
    <row r="88" spans="1:9" ht="15">
      <c r="A88" s="38" t="s">
        <v>117</v>
      </c>
      <c r="B88">
        <v>39050</v>
      </c>
      <c r="C88">
        <v>44600</v>
      </c>
      <c r="D88">
        <v>50200</v>
      </c>
      <c r="E88">
        <v>55750</v>
      </c>
      <c r="F88">
        <v>60250</v>
      </c>
      <c r="G88">
        <v>64700</v>
      </c>
      <c r="H88">
        <v>69150</v>
      </c>
      <c r="I88">
        <v>73600</v>
      </c>
    </row>
    <row r="89" spans="1:9" ht="15">
      <c r="A89" s="38" t="s">
        <v>118</v>
      </c>
      <c r="B89">
        <v>32150</v>
      </c>
      <c r="C89">
        <v>36750</v>
      </c>
      <c r="D89">
        <v>41350</v>
      </c>
      <c r="E89">
        <v>45900</v>
      </c>
      <c r="F89">
        <v>49600</v>
      </c>
      <c r="G89">
        <v>53250</v>
      </c>
      <c r="H89">
        <v>56950</v>
      </c>
      <c r="I89">
        <v>60600</v>
      </c>
    </row>
    <row r="90" spans="1:9" ht="15">
      <c r="A90" s="38" t="s">
        <v>119</v>
      </c>
      <c r="B90">
        <v>29350</v>
      </c>
      <c r="C90">
        <v>33550</v>
      </c>
      <c r="D90">
        <v>37750</v>
      </c>
      <c r="E90">
        <v>41900</v>
      </c>
      <c r="F90">
        <v>45300</v>
      </c>
      <c r="G90">
        <v>48650</v>
      </c>
      <c r="H90">
        <v>52000</v>
      </c>
      <c r="I90">
        <v>55350</v>
      </c>
    </row>
    <row r="91" spans="1:9" ht="15">
      <c r="A91" s="38" t="s">
        <v>120</v>
      </c>
      <c r="B91">
        <v>32400</v>
      </c>
      <c r="C91">
        <v>37000</v>
      </c>
      <c r="D91">
        <v>41650</v>
      </c>
      <c r="E91">
        <v>46250</v>
      </c>
      <c r="F91">
        <v>49950</v>
      </c>
      <c r="G91">
        <v>53650</v>
      </c>
      <c r="H91">
        <v>57350</v>
      </c>
      <c r="I91">
        <v>61050</v>
      </c>
    </row>
    <row r="92" spans="1:9" ht="15">
      <c r="A92" s="38" t="s">
        <v>121</v>
      </c>
      <c r="B92">
        <v>34800</v>
      </c>
      <c r="C92">
        <v>39800</v>
      </c>
      <c r="D92">
        <v>44750</v>
      </c>
      <c r="E92">
        <v>49700</v>
      </c>
      <c r="F92">
        <v>53700</v>
      </c>
      <c r="G92">
        <v>57700</v>
      </c>
      <c r="H92">
        <v>61650</v>
      </c>
      <c r="I92">
        <v>65650</v>
      </c>
    </row>
    <row r="93" spans="1:9" ht="15">
      <c r="A93" s="38" t="s">
        <v>122</v>
      </c>
      <c r="B93">
        <v>31850</v>
      </c>
      <c r="C93">
        <v>36400</v>
      </c>
      <c r="D93">
        <v>40950</v>
      </c>
      <c r="E93">
        <v>45500</v>
      </c>
      <c r="F93">
        <v>49150</v>
      </c>
      <c r="G93">
        <v>52800</v>
      </c>
      <c r="H93">
        <v>56450</v>
      </c>
      <c r="I93">
        <v>60100</v>
      </c>
    </row>
    <row r="94" spans="1:9" ht="15">
      <c r="A94" s="38" t="s">
        <v>123</v>
      </c>
      <c r="B94">
        <v>31950</v>
      </c>
      <c r="C94">
        <v>36500</v>
      </c>
      <c r="D94">
        <v>41050</v>
      </c>
      <c r="E94">
        <v>45600</v>
      </c>
      <c r="F94">
        <v>49250</v>
      </c>
      <c r="G94">
        <v>52900</v>
      </c>
      <c r="H94">
        <v>56550</v>
      </c>
      <c r="I94">
        <v>60200</v>
      </c>
    </row>
    <row r="95" spans="1:9" ht="15">
      <c r="A95" s="38" t="s">
        <v>124</v>
      </c>
      <c r="B95">
        <v>34850</v>
      </c>
      <c r="C95">
        <v>39800</v>
      </c>
      <c r="D95">
        <v>44800</v>
      </c>
      <c r="E95">
        <v>49750</v>
      </c>
      <c r="F95">
        <v>53750</v>
      </c>
      <c r="G95">
        <v>57750</v>
      </c>
      <c r="H95">
        <v>61700</v>
      </c>
      <c r="I95">
        <v>65700</v>
      </c>
    </row>
    <row r="96" spans="1:9" ht="15">
      <c r="A96" s="38" t="s">
        <v>125</v>
      </c>
      <c r="B96">
        <v>29350</v>
      </c>
      <c r="C96">
        <v>33550</v>
      </c>
      <c r="D96">
        <v>37750</v>
      </c>
      <c r="E96">
        <v>41900</v>
      </c>
      <c r="F96">
        <v>45300</v>
      </c>
      <c r="G96">
        <v>48650</v>
      </c>
      <c r="H96">
        <v>52000</v>
      </c>
      <c r="I96">
        <v>55350</v>
      </c>
    </row>
    <row r="97" spans="1:9" ht="15">
      <c r="A97" s="38" t="s">
        <v>126</v>
      </c>
      <c r="B97">
        <v>29350</v>
      </c>
      <c r="C97">
        <v>33550</v>
      </c>
      <c r="D97">
        <v>37750</v>
      </c>
      <c r="E97">
        <v>41900</v>
      </c>
      <c r="F97">
        <v>45300</v>
      </c>
      <c r="G97">
        <v>48650</v>
      </c>
      <c r="H97">
        <v>52000</v>
      </c>
      <c r="I97">
        <v>55350</v>
      </c>
    </row>
    <row r="98" spans="1:9" ht="15">
      <c r="A98" s="38" t="s">
        <v>127</v>
      </c>
      <c r="B98">
        <v>29350</v>
      </c>
      <c r="C98">
        <v>33550</v>
      </c>
      <c r="D98">
        <v>37750</v>
      </c>
      <c r="E98">
        <v>41900</v>
      </c>
      <c r="F98">
        <v>45300</v>
      </c>
      <c r="G98">
        <v>48650</v>
      </c>
      <c r="H98">
        <v>52000</v>
      </c>
      <c r="I98">
        <v>55350</v>
      </c>
    </row>
    <row r="99" spans="1:9" ht="15">
      <c r="A99" s="38" t="s">
        <v>128</v>
      </c>
      <c r="B99">
        <v>33450</v>
      </c>
      <c r="C99">
        <v>38200</v>
      </c>
      <c r="D99">
        <v>43000</v>
      </c>
      <c r="E99">
        <v>47750</v>
      </c>
      <c r="F99">
        <v>51600</v>
      </c>
      <c r="G99">
        <v>55400</v>
      </c>
      <c r="H99">
        <v>59250</v>
      </c>
      <c r="I99">
        <v>63050</v>
      </c>
    </row>
    <row r="100" spans="1:9" ht="15">
      <c r="A100" s="38" t="s">
        <v>129</v>
      </c>
      <c r="B100">
        <v>29350</v>
      </c>
      <c r="C100">
        <v>33550</v>
      </c>
      <c r="D100">
        <v>37750</v>
      </c>
      <c r="E100">
        <v>41900</v>
      </c>
      <c r="F100">
        <v>45300</v>
      </c>
      <c r="G100">
        <v>48650</v>
      </c>
      <c r="H100">
        <v>52000</v>
      </c>
      <c r="I100">
        <v>55350</v>
      </c>
    </row>
    <row r="101" spans="1:9" ht="15">
      <c r="A101" s="38" t="s">
        <v>130</v>
      </c>
      <c r="B101">
        <v>32000</v>
      </c>
      <c r="C101">
        <v>36550</v>
      </c>
      <c r="D101">
        <v>41100</v>
      </c>
      <c r="E101">
        <v>45650</v>
      </c>
      <c r="F101">
        <v>49350</v>
      </c>
      <c r="G101">
        <v>53000</v>
      </c>
      <c r="H101">
        <v>56650</v>
      </c>
      <c r="I101">
        <v>60300</v>
      </c>
    </row>
    <row r="102" spans="1:9" ht="15">
      <c r="A102" s="38" t="s">
        <v>131</v>
      </c>
      <c r="B102">
        <v>38850</v>
      </c>
      <c r="C102">
        <v>44400</v>
      </c>
      <c r="D102">
        <v>49950</v>
      </c>
      <c r="E102">
        <v>55450</v>
      </c>
      <c r="F102">
        <v>59900</v>
      </c>
      <c r="G102">
        <v>64350</v>
      </c>
      <c r="H102">
        <v>68800</v>
      </c>
      <c r="I102">
        <v>73200</v>
      </c>
    </row>
    <row r="103" spans="1:9" ht="15">
      <c r="A103" s="38" t="s">
        <v>132</v>
      </c>
      <c r="B103">
        <v>31500</v>
      </c>
      <c r="C103">
        <v>36000</v>
      </c>
      <c r="D103">
        <v>40500</v>
      </c>
      <c r="E103">
        <v>44950</v>
      </c>
      <c r="F103">
        <v>48550</v>
      </c>
      <c r="G103">
        <v>52150</v>
      </c>
      <c r="H103">
        <v>55750</v>
      </c>
      <c r="I103">
        <v>59350</v>
      </c>
    </row>
    <row r="104" spans="1:9" ht="15">
      <c r="A104" s="38" t="s">
        <v>133</v>
      </c>
      <c r="B104">
        <v>42100</v>
      </c>
      <c r="C104">
        <v>48100</v>
      </c>
      <c r="D104">
        <v>54100</v>
      </c>
      <c r="E104">
        <v>60100</v>
      </c>
      <c r="F104">
        <v>64950</v>
      </c>
      <c r="G104">
        <v>69750</v>
      </c>
      <c r="H104">
        <v>74550</v>
      </c>
      <c r="I104">
        <v>79350</v>
      </c>
    </row>
    <row r="105" spans="1:9" ht="15">
      <c r="A105" s="38" t="s">
        <v>134</v>
      </c>
      <c r="B105">
        <v>29500</v>
      </c>
      <c r="C105">
        <v>33700</v>
      </c>
      <c r="D105">
        <v>37900</v>
      </c>
      <c r="E105">
        <v>42100</v>
      </c>
      <c r="F105">
        <v>45500</v>
      </c>
      <c r="G105">
        <v>48850</v>
      </c>
      <c r="H105">
        <v>52250</v>
      </c>
      <c r="I105">
        <v>55600</v>
      </c>
    </row>
    <row r="106" spans="1:9" ht="15">
      <c r="A106" s="38" t="s">
        <v>135</v>
      </c>
      <c r="B106">
        <v>43050</v>
      </c>
      <c r="C106">
        <v>49200</v>
      </c>
      <c r="D106">
        <v>55350</v>
      </c>
      <c r="E106">
        <v>61450</v>
      </c>
      <c r="F106">
        <v>66400</v>
      </c>
      <c r="G106">
        <v>71300</v>
      </c>
      <c r="H106">
        <v>76200</v>
      </c>
      <c r="I106">
        <v>81150</v>
      </c>
    </row>
    <row r="107" spans="1:9" ht="15">
      <c r="A107" s="38" t="s">
        <v>136</v>
      </c>
      <c r="B107">
        <v>38650</v>
      </c>
      <c r="C107">
        <v>44200</v>
      </c>
      <c r="D107">
        <v>49700</v>
      </c>
      <c r="E107">
        <v>55200</v>
      </c>
      <c r="F107">
        <v>59650</v>
      </c>
      <c r="G107">
        <v>64050</v>
      </c>
      <c r="H107">
        <v>68450</v>
      </c>
      <c r="I107">
        <v>72900</v>
      </c>
    </row>
    <row r="108" spans="1:9" ht="15">
      <c r="A108" s="38" t="s">
        <v>137</v>
      </c>
      <c r="B108">
        <v>29350</v>
      </c>
      <c r="C108">
        <v>33550</v>
      </c>
      <c r="D108">
        <v>37750</v>
      </c>
      <c r="E108">
        <v>41900</v>
      </c>
      <c r="F108">
        <v>45300</v>
      </c>
      <c r="G108">
        <v>48650</v>
      </c>
      <c r="H108">
        <v>52000</v>
      </c>
      <c r="I108">
        <v>55350</v>
      </c>
    </row>
    <row r="109" spans="1:9" ht="15">
      <c r="A109" s="38" t="s">
        <v>138</v>
      </c>
      <c r="B109">
        <v>29350</v>
      </c>
      <c r="C109">
        <v>33550</v>
      </c>
      <c r="D109">
        <v>37750</v>
      </c>
      <c r="E109">
        <v>41900</v>
      </c>
      <c r="F109">
        <v>45300</v>
      </c>
      <c r="G109">
        <v>48650</v>
      </c>
      <c r="H109">
        <v>52000</v>
      </c>
      <c r="I109">
        <v>55350</v>
      </c>
    </row>
    <row r="110" spans="1:9" ht="15">
      <c r="A110" s="38" t="s">
        <v>139</v>
      </c>
      <c r="B110">
        <v>29900</v>
      </c>
      <c r="C110">
        <v>34150</v>
      </c>
      <c r="D110">
        <v>38400</v>
      </c>
      <c r="E110">
        <v>42650</v>
      </c>
      <c r="F110">
        <v>46100</v>
      </c>
      <c r="G110">
        <v>49500</v>
      </c>
      <c r="H110">
        <v>52900</v>
      </c>
      <c r="I110">
        <v>56300</v>
      </c>
    </row>
    <row r="111" spans="1:9" ht="15">
      <c r="A111" s="38" t="s">
        <v>140</v>
      </c>
      <c r="B111">
        <v>33400</v>
      </c>
      <c r="C111">
        <v>38200</v>
      </c>
      <c r="D111">
        <v>42950</v>
      </c>
      <c r="E111">
        <v>47700</v>
      </c>
      <c r="F111">
        <v>51550</v>
      </c>
      <c r="G111">
        <v>55350</v>
      </c>
      <c r="H111">
        <v>59150</v>
      </c>
      <c r="I111">
        <v>63000</v>
      </c>
    </row>
    <row r="112" spans="1:9" ht="15">
      <c r="A112" s="38" t="s">
        <v>141</v>
      </c>
      <c r="B112">
        <v>38050</v>
      </c>
      <c r="C112">
        <v>43450</v>
      </c>
      <c r="D112">
        <v>48900</v>
      </c>
      <c r="E112">
        <v>54300</v>
      </c>
      <c r="F112">
        <v>58650</v>
      </c>
      <c r="G112">
        <v>63000</v>
      </c>
      <c r="H112">
        <v>67350</v>
      </c>
      <c r="I112">
        <v>71700</v>
      </c>
    </row>
    <row r="113" spans="1:9" ht="15">
      <c r="A113" s="38" t="s">
        <v>142</v>
      </c>
      <c r="B113">
        <v>30450</v>
      </c>
      <c r="C113">
        <v>34800</v>
      </c>
      <c r="D113">
        <v>39150</v>
      </c>
      <c r="E113">
        <v>43500</v>
      </c>
      <c r="F113">
        <v>47000</v>
      </c>
      <c r="G113">
        <v>50500</v>
      </c>
      <c r="H113">
        <v>53950</v>
      </c>
      <c r="I113">
        <v>57450</v>
      </c>
    </row>
    <row r="114" spans="1:9" ht="15">
      <c r="A114" s="38" t="s">
        <v>143</v>
      </c>
      <c r="B114">
        <v>29350</v>
      </c>
      <c r="C114">
        <v>33550</v>
      </c>
      <c r="D114">
        <v>37750</v>
      </c>
      <c r="E114">
        <v>41900</v>
      </c>
      <c r="F114">
        <v>45300</v>
      </c>
      <c r="G114">
        <v>48650</v>
      </c>
      <c r="H114">
        <v>52000</v>
      </c>
      <c r="I114">
        <v>55350</v>
      </c>
    </row>
    <row r="115" spans="1:9" ht="15">
      <c r="A115" s="38" t="s">
        <v>144</v>
      </c>
      <c r="B115">
        <v>32850</v>
      </c>
      <c r="C115">
        <v>37550</v>
      </c>
      <c r="D115">
        <v>42250</v>
      </c>
      <c r="E115">
        <v>46900</v>
      </c>
      <c r="F115">
        <v>50700</v>
      </c>
      <c r="G115">
        <v>54450</v>
      </c>
      <c r="H115">
        <v>58200</v>
      </c>
      <c r="I115">
        <v>61950</v>
      </c>
    </row>
    <row r="116" spans="1:9" ht="15">
      <c r="A116" s="38" t="s">
        <v>145</v>
      </c>
      <c r="B116">
        <v>29350</v>
      </c>
      <c r="C116">
        <v>33550</v>
      </c>
      <c r="D116">
        <v>37750</v>
      </c>
      <c r="E116">
        <v>41900</v>
      </c>
      <c r="F116">
        <v>45300</v>
      </c>
      <c r="G116">
        <v>48650</v>
      </c>
      <c r="H116">
        <v>52000</v>
      </c>
      <c r="I116">
        <v>55350</v>
      </c>
    </row>
    <row r="117" spans="1:9" ht="15">
      <c r="A117" s="38" t="s">
        <v>146</v>
      </c>
      <c r="B117">
        <v>39450</v>
      </c>
      <c r="C117">
        <v>45050</v>
      </c>
      <c r="D117">
        <v>50700</v>
      </c>
      <c r="E117">
        <v>56300</v>
      </c>
      <c r="F117">
        <v>60850</v>
      </c>
      <c r="G117">
        <v>65350</v>
      </c>
      <c r="H117">
        <v>69850</v>
      </c>
      <c r="I117">
        <v>74350</v>
      </c>
    </row>
    <row r="118" spans="1:9" ht="15">
      <c r="A118" s="38" t="s">
        <v>147</v>
      </c>
      <c r="B118">
        <v>32300</v>
      </c>
      <c r="C118">
        <v>36900</v>
      </c>
      <c r="D118">
        <v>41500</v>
      </c>
      <c r="E118">
        <v>46100</v>
      </c>
      <c r="F118">
        <v>49800</v>
      </c>
      <c r="G118">
        <v>53500</v>
      </c>
      <c r="H118">
        <v>57200</v>
      </c>
      <c r="I118">
        <v>60900</v>
      </c>
    </row>
    <row r="119" spans="1:9" ht="15">
      <c r="A119" s="38" t="s">
        <v>148</v>
      </c>
      <c r="B119">
        <v>33250</v>
      </c>
      <c r="C119">
        <v>38000</v>
      </c>
      <c r="D119">
        <v>42750</v>
      </c>
      <c r="E119">
        <v>47500</v>
      </c>
      <c r="F119">
        <v>51300</v>
      </c>
      <c r="G119">
        <v>55100</v>
      </c>
      <c r="H119">
        <v>58900</v>
      </c>
      <c r="I119">
        <v>62700</v>
      </c>
    </row>
    <row r="120" spans="1:9" ht="15">
      <c r="A120" s="38" t="s">
        <v>149</v>
      </c>
      <c r="B120">
        <v>34300</v>
      </c>
      <c r="C120">
        <v>39200</v>
      </c>
      <c r="D120">
        <v>44100</v>
      </c>
      <c r="E120">
        <v>48950</v>
      </c>
      <c r="F120">
        <v>52900</v>
      </c>
      <c r="G120">
        <v>56800</v>
      </c>
      <c r="H120">
        <v>60700</v>
      </c>
      <c r="I120">
        <v>64650</v>
      </c>
    </row>
    <row r="121" spans="1:9" ht="15">
      <c r="A121" s="38" t="s">
        <v>150</v>
      </c>
      <c r="B121">
        <v>35600</v>
      </c>
      <c r="C121">
        <v>40650</v>
      </c>
      <c r="D121">
        <v>45750</v>
      </c>
      <c r="E121">
        <v>50800</v>
      </c>
      <c r="F121">
        <v>54900</v>
      </c>
      <c r="G121">
        <v>58950</v>
      </c>
      <c r="H121">
        <v>63000</v>
      </c>
      <c r="I121">
        <v>67100</v>
      </c>
    </row>
    <row r="122" spans="1:9" ht="15">
      <c r="A122" s="38" t="s">
        <v>151</v>
      </c>
      <c r="B122">
        <v>29350</v>
      </c>
      <c r="C122">
        <v>33550</v>
      </c>
      <c r="D122">
        <v>37750</v>
      </c>
      <c r="E122">
        <v>41900</v>
      </c>
      <c r="F122">
        <v>45300</v>
      </c>
      <c r="G122">
        <v>48650</v>
      </c>
      <c r="H122">
        <v>52000</v>
      </c>
      <c r="I122">
        <v>55350</v>
      </c>
    </row>
    <row r="123" spans="1:9" ht="15">
      <c r="A123" s="38" t="s">
        <v>152</v>
      </c>
      <c r="B123">
        <v>31000</v>
      </c>
      <c r="C123">
        <v>35400</v>
      </c>
      <c r="D123">
        <v>39850</v>
      </c>
      <c r="E123">
        <v>44250</v>
      </c>
      <c r="F123">
        <v>47800</v>
      </c>
      <c r="G123">
        <v>51350</v>
      </c>
      <c r="H123">
        <v>54900</v>
      </c>
      <c r="I123">
        <v>58450</v>
      </c>
    </row>
    <row r="124" spans="1:9" ht="15">
      <c r="A124" s="38" t="s">
        <v>153</v>
      </c>
      <c r="B124">
        <v>32000</v>
      </c>
      <c r="C124">
        <v>36550</v>
      </c>
      <c r="D124">
        <v>41100</v>
      </c>
      <c r="E124">
        <v>45650</v>
      </c>
      <c r="F124">
        <v>49350</v>
      </c>
      <c r="G124">
        <v>53000</v>
      </c>
      <c r="H124">
        <v>56650</v>
      </c>
      <c r="I124">
        <v>60300</v>
      </c>
    </row>
    <row r="125" spans="1:9" ht="15">
      <c r="A125" s="38" t="s">
        <v>154</v>
      </c>
      <c r="B125">
        <v>29350</v>
      </c>
      <c r="C125">
        <v>33550</v>
      </c>
      <c r="D125">
        <v>37750</v>
      </c>
      <c r="E125">
        <v>41900</v>
      </c>
      <c r="F125">
        <v>45300</v>
      </c>
      <c r="G125">
        <v>48650</v>
      </c>
      <c r="H125">
        <v>52000</v>
      </c>
      <c r="I125">
        <v>55350</v>
      </c>
    </row>
    <row r="126" spans="1:9" ht="15">
      <c r="A126" s="38" t="s">
        <v>155</v>
      </c>
      <c r="B126">
        <v>29350</v>
      </c>
      <c r="C126">
        <v>33550</v>
      </c>
      <c r="D126">
        <v>37750</v>
      </c>
      <c r="E126">
        <v>41900</v>
      </c>
      <c r="F126">
        <v>45300</v>
      </c>
      <c r="G126">
        <v>48650</v>
      </c>
      <c r="H126">
        <v>52000</v>
      </c>
      <c r="I126">
        <v>55350</v>
      </c>
    </row>
    <row r="127" spans="1:9" ht="15">
      <c r="A127" s="38" t="s">
        <v>156</v>
      </c>
      <c r="B127">
        <v>39050</v>
      </c>
      <c r="C127">
        <v>44600</v>
      </c>
      <c r="D127">
        <v>50200</v>
      </c>
      <c r="E127">
        <v>55750</v>
      </c>
      <c r="F127">
        <v>60250</v>
      </c>
      <c r="G127">
        <v>64700</v>
      </c>
      <c r="H127">
        <v>69150</v>
      </c>
      <c r="I127">
        <v>73600</v>
      </c>
    </row>
    <row r="128" spans="1:9" ht="15">
      <c r="A128" s="38" t="s">
        <v>157</v>
      </c>
      <c r="B128">
        <v>31150</v>
      </c>
      <c r="C128">
        <v>35600</v>
      </c>
      <c r="D128">
        <v>40050</v>
      </c>
      <c r="E128">
        <v>44450</v>
      </c>
      <c r="F128">
        <v>48050</v>
      </c>
      <c r="G128">
        <v>51600</v>
      </c>
      <c r="H128">
        <v>55150</v>
      </c>
      <c r="I128">
        <v>58700</v>
      </c>
    </row>
    <row r="129" spans="1:9" ht="15">
      <c r="A129" s="38" t="s">
        <v>158</v>
      </c>
      <c r="B129">
        <v>29350</v>
      </c>
      <c r="C129">
        <v>33550</v>
      </c>
      <c r="D129">
        <v>37750</v>
      </c>
      <c r="E129">
        <v>41900</v>
      </c>
      <c r="F129">
        <v>45300</v>
      </c>
      <c r="G129">
        <v>48650</v>
      </c>
      <c r="H129">
        <v>52000</v>
      </c>
      <c r="I129">
        <v>55350</v>
      </c>
    </row>
    <row r="130" spans="1:9" ht="15">
      <c r="A130" s="38" t="s">
        <v>159</v>
      </c>
      <c r="B130">
        <v>39450</v>
      </c>
      <c r="C130">
        <v>45050</v>
      </c>
      <c r="D130">
        <v>50700</v>
      </c>
      <c r="E130">
        <v>56300</v>
      </c>
      <c r="F130">
        <v>60850</v>
      </c>
      <c r="G130">
        <v>65350</v>
      </c>
      <c r="H130">
        <v>69850</v>
      </c>
      <c r="I130">
        <v>74350</v>
      </c>
    </row>
    <row r="131" spans="1:9" ht="15">
      <c r="A131" s="38" t="s">
        <v>160</v>
      </c>
      <c r="B131">
        <v>46100</v>
      </c>
      <c r="C131">
        <v>52650</v>
      </c>
      <c r="D131">
        <v>59250</v>
      </c>
      <c r="E131">
        <v>65800</v>
      </c>
      <c r="F131">
        <v>71100</v>
      </c>
      <c r="G131">
        <v>76350</v>
      </c>
      <c r="H131">
        <v>81600</v>
      </c>
      <c r="I131">
        <v>86900</v>
      </c>
    </row>
    <row r="132" spans="1:9" ht="15">
      <c r="A132" s="38" t="s">
        <v>161</v>
      </c>
      <c r="B132">
        <v>32150</v>
      </c>
      <c r="C132">
        <v>36750</v>
      </c>
      <c r="D132">
        <v>41350</v>
      </c>
      <c r="E132">
        <v>45900</v>
      </c>
      <c r="F132">
        <v>49600</v>
      </c>
      <c r="G132">
        <v>53250</v>
      </c>
      <c r="H132">
        <v>56950</v>
      </c>
      <c r="I132">
        <v>60600</v>
      </c>
    </row>
    <row r="133" spans="1:9" ht="15">
      <c r="A133" s="38" t="s">
        <v>162</v>
      </c>
      <c r="B133">
        <v>31200</v>
      </c>
      <c r="C133">
        <v>35650</v>
      </c>
      <c r="D133">
        <v>40100</v>
      </c>
      <c r="E133">
        <v>44550</v>
      </c>
      <c r="F133">
        <v>48150</v>
      </c>
      <c r="G133">
        <v>51700</v>
      </c>
      <c r="H133">
        <v>55250</v>
      </c>
      <c r="I133">
        <v>58850</v>
      </c>
    </row>
    <row r="134" spans="1:9" ht="15">
      <c r="A134" s="38" t="s">
        <v>163</v>
      </c>
      <c r="B134">
        <v>33400</v>
      </c>
      <c r="C134">
        <v>38200</v>
      </c>
      <c r="D134">
        <v>42950</v>
      </c>
      <c r="E134">
        <v>47700</v>
      </c>
      <c r="F134">
        <v>51550</v>
      </c>
      <c r="G134">
        <v>55350</v>
      </c>
      <c r="H134">
        <v>59150</v>
      </c>
      <c r="I134">
        <v>63000</v>
      </c>
    </row>
    <row r="135" spans="1:9" ht="15">
      <c r="A135" s="38" t="s">
        <v>164</v>
      </c>
      <c r="B135">
        <v>30450</v>
      </c>
      <c r="C135">
        <v>34800</v>
      </c>
      <c r="D135">
        <v>39150</v>
      </c>
      <c r="E135">
        <v>43500</v>
      </c>
      <c r="F135">
        <v>47000</v>
      </c>
      <c r="G135">
        <v>50500</v>
      </c>
      <c r="H135">
        <v>53950</v>
      </c>
      <c r="I135">
        <v>57450</v>
      </c>
    </row>
    <row r="136" spans="1:9" ht="15">
      <c r="A136" s="38" t="s">
        <v>165</v>
      </c>
      <c r="B136">
        <v>33500</v>
      </c>
      <c r="C136">
        <v>38300</v>
      </c>
      <c r="D136">
        <v>43100</v>
      </c>
      <c r="E136">
        <v>47850</v>
      </c>
      <c r="F136">
        <v>51700</v>
      </c>
      <c r="G136">
        <v>55550</v>
      </c>
      <c r="H136">
        <v>59350</v>
      </c>
      <c r="I136">
        <v>63200</v>
      </c>
    </row>
    <row r="137" spans="1:9" ht="15">
      <c r="A137" s="38" t="s">
        <v>166</v>
      </c>
      <c r="B137">
        <v>29350</v>
      </c>
      <c r="C137">
        <v>33550</v>
      </c>
      <c r="D137">
        <v>37750</v>
      </c>
      <c r="E137">
        <v>41900</v>
      </c>
      <c r="F137">
        <v>45300</v>
      </c>
      <c r="G137">
        <v>48650</v>
      </c>
      <c r="H137">
        <v>52000</v>
      </c>
      <c r="I137">
        <v>55350</v>
      </c>
    </row>
    <row r="138" spans="1:9" ht="15">
      <c r="A138" s="38" t="s">
        <v>167</v>
      </c>
      <c r="B138">
        <v>29350</v>
      </c>
      <c r="C138">
        <v>33550</v>
      </c>
      <c r="D138">
        <v>37750</v>
      </c>
      <c r="E138">
        <v>41900</v>
      </c>
      <c r="F138">
        <v>45300</v>
      </c>
      <c r="G138">
        <v>48650</v>
      </c>
      <c r="H138">
        <v>52000</v>
      </c>
      <c r="I138">
        <v>55350</v>
      </c>
    </row>
    <row r="139" spans="1:9" ht="15">
      <c r="A139" s="38" t="s">
        <v>168</v>
      </c>
      <c r="B139">
        <v>29350</v>
      </c>
      <c r="C139">
        <v>33550</v>
      </c>
      <c r="D139">
        <v>37750</v>
      </c>
      <c r="E139">
        <v>41900</v>
      </c>
      <c r="F139">
        <v>45300</v>
      </c>
      <c r="G139">
        <v>48650</v>
      </c>
      <c r="H139">
        <v>52000</v>
      </c>
      <c r="I139">
        <v>55350</v>
      </c>
    </row>
    <row r="140" spans="1:9" ht="15">
      <c r="A140" s="38" t="s">
        <v>169</v>
      </c>
      <c r="B140">
        <v>29350</v>
      </c>
      <c r="C140">
        <v>33550</v>
      </c>
      <c r="D140">
        <v>37750</v>
      </c>
      <c r="E140">
        <v>41900</v>
      </c>
      <c r="F140">
        <v>45300</v>
      </c>
      <c r="G140">
        <v>48650</v>
      </c>
      <c r="H140">
        <v>52000</v>
      </c>
      <c r="I140">
        <v>55350</v>
      </c>
    </row>
    <row r="141" spans="1:9" ht="15">
      <c r="A141" s="38" t="s">
        <v>170</v>
      </c>
      <c r="B141">
        <v>29350</v>
      </c>
      <c r="C141">
        <v>33550</v>
      </c>
      <c r="D141">
        <v>37750</v>
      </c>
      <c r="E141">
        <v>41900</v>
      </c>
      <c r="F141">
        <v>45300</v>
      </c>
      <c r="G141">
        <v>48650</v>
      </c>
      <c r="H141">
        <v>52000</v>
      </c>
      <c r="I141">
        <v>55350</v>
      </c>
    </row>
    <row r="142" spans="1:9" ht="15">
      <c r="A142" s="38" t="s">
        <v>171</v>
      </c>
      <c r="B142">
        <v>33700</v>
      </c>
      <c r="C142">
        <v>38500</v>
      </c>
      <c r="D142">
        <v>43300</v>
      </c>
      <c r="E142">
        <v>48100</v>
      </c>
      <c r="F142">
        <v>51950</v>
      </c>
      <c r="G142">
        <v>55800</v>
      </c>
      <c r="H142">
        <v>59650</v>
      </c>
      <c r="I142">
        <v>63500</v>
      </c>
    </row>
    <row r="143" spans="1:9" ht="15">
      <c r="A143" s="38" t="s">
        <v>172</v>
      </c>
      <c r="B143">
        <v>29350</v>
      </c>
      <c r="C143">
        <v>33550</v>
      </c>
      <c r="D143">
        <v>37750</v>
      </c>
      <c r="E143">
        <v>41900</v>
      </c>
      <c r="F143">
        <v>45300</v>
      </c>
      <c r="G143">
        <v>48650</v>
      </c>
      <c r="H143">
        <v>52000</v>
      </c>
      <c r="I143">
        <v>55350</v>
      </c>
    </row>
    <row r="144" spans="1:9" ht="15">
      <c r="A144" s="38" t="s">
        <v>173</v>
      </c>
      <c r="B144">
        <v>31300</v>
      </c>
      <c r="C144">
        <v>35750</v>
      </c>
      <c r="D144">
        <v>40200</v>
      </c>
      <c r="E144">
        <v>44650</v>
      </c>
      <c r="F144">
        <v>48250</v>
      </c>
      <c r="G144">
        <v>51800</v>
      </c>
      <c r="H144">
        <v>55400</v>
      </c>
      <c r="I144">
        <v>58950</v>
      </c>
    </row>
    <row r="145" spans="1:9" ht="15">
      <c r="A145" s="38" t="s">
        <v>174</v>
      </c>
      <c r="B145">
        <v>36750</v>
      </c>
      <c r="C145">
        <v>42000</v>
      </c>
      <c r="D145">
        <v>47250</v>
      </c>
      <c r="E145">
        <v>52500</v>
      </c>
      <c r="F145">
        <v>56700</v>
      </c>
      <c r="G145">
        <v>60900</v>
      </c>
      <c r="H145">
        <v>65100</v>
      </c>
      <c r="I145">
        <v>69300</v>
      </c>
    </row>
    <row r="146" spans="1:9" ht="15">
      <c r="A146" s="38" t="s">
        <v>175</v>
      </c>
      <c r="B146">
        <v>32400</v>
      </c>
      <c r="C146">
        <v>37000</v>
      </c>
      <c r="D146">
        <v>41650</v>
      </c>
      <c r="E146">
        <v>46250</v>
      </c>
      <c r="F146">
        <v>49950</v>
      </c>
      <c r="G146">
        <v>53650</v>
      </c>
      <c r="H146">
        <v>57350</v>
      </c>
      <c r="I146">
        <v>61050</v>
      </c>
    </row>
    <row r="147" spans="1:9" ht="15">
      <c r="A147" s="38" t="s">
        <v>176</v>
      </c>
      <c r="B147">
        <v>38850</v>
      </c>
      <c r="C147">
        <v>44400</v>
      </c>
      <c r="D147">
        <v>49950</v>
      </c>
      <c r="E147">
        <v>55450</v>
      </c>
      <c r="F147">
        <v>59900</v>
      </c>
      <c r="G147">
        <v>64350</v>
      </c>
      <c r="H147">
        <v>68800</v>
      </c>
      <c r="I147">
        <v>73200</v>
      </c>
    </row>
    <row r="148" spans="1:9" ht="15">
      <c r="A148" s="38" t="s">
        <v>177</v>
      </c>
      <c r="B148">
        <v>31650</v>
      </c>
      <c r="C148">
        <v>36200</v>
      </c>
      <c r="D148">
        <v>40700</v>
      </c>
      <c r="E148">
        <v>45200</v>
      </c>
      <c r="F148">
        <v>48850</v>
      </c>
      <c r="G148">
        <v>52450</v>
      </c>
      <c r="H148">
        <v>56050</v>
      </c>
      <c r="I148">
        <v>59700</v>
      </c>
    </row>
    <row r="149" spans="1:9" ht="15">
      <c r="A149" s="38" t="s">
        <v>178</v>
      </c>
      <c r="B149">
        <v>36050</v>
      </c>
      <c r="C149">
        <v>41200</v>
      </c>
      <c r="D149">
        <v>46350</v>
      </c>
      <c r="E149">
        <v>51500</v>
      </c>
      <c r="F149">
        <v>55650</v>
      </c>
      <c r="G149">
        <v>59750</v>
      </c>
      <c r="H149">
        <v>63900</v>
      </c>
      <c r="I149">
        <v>68000</v>
      </c>
    </row>
    <row r="150" spans="1:9" ht="15">
      <c r="A150" s="38" t="s">
        <v>179</v>
      </c>
      <c r="B150">
        <v>29350</v>
      </c>
      <c r="C150">
        <v>33550</v>
      </c>
      <c r="D150">
        <v>37750</v>
      </c>
      <c r="E150">
        <v>41900</v>
      </c>
      <c r="F150">
        <v>45300</v>
      </c>
      <c r="G150">
        <v>48650</v>
      </c>
      <c r="H150">
        <v>52000</v>
      </c>
      <c r="I150">
        <v>55350</v>
      </c>
    </row>
    <row r="151" spans="1:9" ht="15">
      <c r="A151" s="38" t="s">
        <v>180</v>
      </c>
      <c r="B151">
        <v>34650</v>
      </c>
      <c r="C151">
        <v>39600</v>
      </c>
      <c r="D151">
        <v>44550</v>
      </c>
      <c r="E151">
        <v>49450</v>
      </c>
      <c r="F151">
        <v>53450</v>
      </c>
      <c r="G151">
        <v>57400</v>
      </c>
      <c r="H151">
        <v>61350</v>
      </c>
      <c r="I151">
        <v>65300</v>
      </c>
    </row>
    <row r="152" spans="1:9" ht="15">
      <c r="A152" s="38" t="s">
        <v>181</v>
      </c>
      <c r="B152">
        <v>42250</v>
      </c>
      <c r="C152">
        <v>48250</v>
      </c>
      <c r="D152">
        <v>54300</v>
      </c>
      <c r="E152">
        <v>60300</v>
      </c>
      <c r="F152">
        <v>65150</v>
      </c>
      <c r="G152">
        <v>69950</v>
      </c>
      <c r="H152">
        <v>74800</v>
      </c>
      <c r="I152">
        <v>79600</v>
      </c>
    </row>
    <row r="153" spans="1:9" ht="15">
      <c r="A153" s="38" t="s">
        <v>182</v>
      </c>
      <c r="B153">
        <v>31450</v>
      </c>
      <c r="C153">
        <v>35950</v>
      </c>
      <c r="D153">
        <v>40450</v>
      </c>
      <c r="E153">
        <v>44900</v>
      </c>
      <c r="F153">
        <v>48500</v>
      </c>
      <c r="G153">
        <v>52100</v>
      </c>
      <c r="H153">
        <v>55700</v>
      </c>
      <c r="I153">
        <v>59300</v>
      </c>
    </row>
    <row r="154" spans="1:9" ht="15">
      <c r="A154" s="38" t="s">
        <v>183</v>
      </c>
      <c r="B154">
        <v>30000</v>
      </c>
      <c r="C154">
        <v>34250</v>
      </c>
      <c r="D154">
        <v>38550</v>
      </c>
      <c r="E154">
        <v>42800</v>
      </c>
      <c r="F154">
        <v>46250</v>
      </c>
      <c r="G154">
        <v>49650</v>
      </c>
      <c r="H154">
        <v>53100</v>
      </c>
      <c r="I154">
        <v>56500</v>
      </c>
    </row>
    <row r="155" spans="1:9" ht="15">
      <c r="A155" s="38" t="s">
        <v>184</v>
      </c>
      <c r="B155">
        <v>29350</v>
      </c>
      <c r="C155">
        <v>33550</v>
      </c>
      <c r="D155">
        <v>37750</v>
      </c>
      <c r="E155">
        <v>41900</v>
      </c>
      <c r="F155">
        <v>45300</v>
      </c>
      <c r="G155">
        <v>48650</v>
      </c>
      <c r="H155">
        <v>52000</v>
      </c>
      <c r="I155">
        <v>55350</v>
      </c>
    </row>
    <row r="156" spans="1:9" ht="15">
      <c r="A156" s="38" t="s">
        <v>185</v>
      </c>
      <c r="B156">
        <v>30650</v>
      </c>
      <c r="C156">
        <v>35000</v>
      </c>
      <c r="D156">
        <v>39400</v>
      </c>
      <c r="E156">
        <v>43750</v>
      </c>
      <c r="F156">
        <v>47250</v>
      </c>
      <c r="G156">
        <v>50750</v>
      </c>
      <c r="H156">
        <v>54250</v>
      </c>
      <c r="I156">
        <v>57750</v>
      </c>
    </row>
    <row r="157" spans="1:9" ht="15">
      <c r="A157" s="38" t="s">
        <v>186</v>
      </c>
      <c r="B157">
        <v>30100</v>
      </c>
      <c r="C157">
        <v>34400</v>
      </c>
      <c r="D157">
        <v>38700</v>
      </c>
      <c r="E157">
        <v>42950</v>
      </c>
      <c r="F157">
        <v>46400</v>
      </c>
      <c r="G157">
        <v>49850</v>
      </c>
      <c r="H157">
        <v>53300</v>
      </c>
      <c r="I157">
        <v>56700</v>
      </c>
    </row>
    <row r="158" spans="1:9" ht="15">
      <c r="A158" s="38" t="s">
        <v>187</v>
      </c>
      <c r="B158">
        <v>29350</v>
      </c>
      <c r="C158">
        <v>33550</v>
      </c>
      <c r="D158">
        <v>37750</v>
      </c>
      <c r="E158">
        <v>41900</v>
      </c>
      <c r="F158">
        <v>45300</v>
      </c>
      <c r="G158">
        <v>48650</v>
      </c>
      <c r="H158">
        <v>52000</v>
      </c>
      <c r="I158">
        <v>55350</v>
      </c>
    </row>
    <row r="159" spans="1:9" ht="15">
      <c r="A159" s="38" t="s">
        <v>188</v>
      </c>
      <c r="B159">
        <v>29350</v>
      </c>
      <c r="C159">
        <v>33550</v>
      </c>
      <c r="D159">
        <v>37750</v>
      </c>
      <c r="E159">
        <v>41900</v>
      </c>
      <c r="F159">
        <v>45300</v>
      </c>
      <c r="G159">
        <v>48650</v>
      </c>
      <c r="H159">
        <v>52000</v>
      </c>
      <c r="I159">
        <v>55350</v>
      </c>
    </row>
    <row r="160" spans="1:9" ht="15">
      <c r="A160" s="38" t="s">
        <v>189</v>
      </c>
      <c r="B160">
        <v>31000</v>
      </c>
      <c r="C160">
        <v>35400</v>
      </c>
      <c r="D160">
        <v>39850</v>
      </c>
      <c r="E160">
        <v>44250</v>
      </c>
      <c r="F160">
        <v>47800</v>
      </c>
      <c r="G160">
        <v>51350</v>
      </c>
      <c r="H160">
        <v>54900</v>
      </c>
      <c r="I160">
        <v>58450</v>
      </c>
    </row>
    <row r="161" spans="1:9" ht="15">
      <c r="A161" s="38" t="s">
        <v>190</v>
      </c>
      <c r="B161">
        <v>34250</v>
      </c>
      <c r="C161">
        <v>39150</v>
      </c>
      <c r="D161">
        <v>44050</v>
      </c>
      <c r="E161">
        <v>48900</v>
      </c>
      <c r="F161">
        <v>52850</v>
      </c>
      <c r="G161">
        <v>56750</v>
      </c>
      <c r="H161">
        <v>60650</v>
      </c>
      <c r="I161">
        <v>64550</v>
      </c>
    </row>
    <row r="162" spans="1:9" ht="15">
      <c r="A162" s="38" t="s">
        <v>191</v>
      </c>
      <c r="B162">
        <v>30100</v>
      </c>
      <c r="C162">
        <v>34400</v>
      </c>
      <c r="D162">
        <v>38700</v>
      </c>
      <c r="E162">
        <v>42950</v>
      </c>
      <c r="F162">
        <v>46400</v>
      </c>
      <c r="G162">
        <v>49850</v>
      </c>
      <c r="H162">
        <v>53300</v>
      </c>
      <c r="I162">
        <v>56700</v>
      </c>
    </row>
    <row r="163" spans="1:9" ht="15">
      <c r="A163" s="38" t="s">
        <v>192</v>
      </c>
      <c r="B163">
        <v>29350</v>
      </c>
      <c r="C163">
        <v>33550</v>
      </c>
      <c r="D163">
        <v>37750</v>
      </c>
      <c r="E163">
        <v>41900</v>
      </c>
      <c r="F163">
        <v>45300</v>
      </c>
      <c r="G163">
        <v>48650</v>
      </c>
      <c r="H163">
        <v>52000</v>
      </c>
      <c r="I163">
        <v>55350</v>
      </c>
    </row>
    <row r="164" spans="1:9" ht="15">
      <c r="A164" s="38" t="s">
        <v>193</v>
      </c>
      <c r="B164">
        <v>35950</v>
      </c>
      <c r="C164">
        <v>41100</v>
      </c>
      <c r="D164">
        <v>46250</v>
      </c>
      <c r="E164">
        <v>51350</v>
      </c>
      <c r="F164">
        <v>55500</v>
      </c>
      <c r="G164">
        <v>59600</v>
      </c>
      <c r="H164">
        <v>63700</v>
      </c>
      <c r="I164">
        <v>67800</v>
      </c>
    </row>
    <row r="165" spans="1:9" ht="15">
      <c r="A165" s="38" t="s">
        <v>194</v>
      </c>
      <c r="B165">
        <v>30000</v>
      </c>
      <c r="C165">
        <v>34250</v>
      </c>
      <c r="D165">
        <v>38550</v>
      </c>
      <c r="E165">
        <v>42800</v>
      </c>
      <c r="F165">
        <v>46250</v>
      </c>
      <c r="G165">
        <v>49650</v>
      </c>
      <c r="H165">
        <v>53100</v>
      </c>
      <c r="I165">
        <v>56500</v>
      </c>
    </row>
    <row r="166" spans="1:9" ht="15">
      <c r="A166" s="38" t="s">
        <v>195</v>
      </c>
      <c r="B166">
        <v>40500</v>
      </c>
      <c r="C166">
        <v>46300</v>
      </c>
      <c r="D166">
        <v>52100</v>
      </c>
      <c r="E166">
        <v>57850</v>
      </c>
      <c r="F166">
        <v>62500</v>
      </c>
      <c r="G166">
        <v>67150</v>
      </c>
      <c r="H166">
        <v>71750</v>
      </c>
      <c r="I166">
        <v>76400</v>
      </c>
    </row>
    <row r="167" spans="1:9" ht="15">
      <c r="A167" s="38" t="s">
        <v>196</v>
      </c>
      <c r="B167">
        <v>29900</v>
      </c>
      <c r="C167">
        <v>34150</v>
      </c>
      <c r="D167">
        <v>38400</v>
      </c>
      <c r="E167">
        <v>42650</v>
      </c>
      <c r="F167">
        <v>46100</v>
      </c>
      <c r="G167">
        <v>49500</v>
      </c>
      <c r="H167">
        <v>52900</v>
      </c>
      <c r="I167">
        <v>56300</v>
      </c>
    </row>
    <row r="168" spans="1:9" ht="15">
      <c r="A168" s="38" t="s">
        <v>197</v>
      </c>
      <c r="B168">
        <v>29350</v>
      </c>
      <c r="C168">
        <v>33550</v>
      </c>
      <c r="D168">
        <v>37750</v>
      </c>
      <c r="E168">
        <v>41900</v>
      </c>
      <c r="F168">
        <v>45300</v>
      </c>
      <c r="G168">
        <v>48650</v>
      </c>
      <c r="H168">
        <v>52000</v>
      </c>
      <c r="I168">
        <v>55350</v>
      </c>
    </row>
    <row r="169" spans="1:9" ht="15">
      <c r="A169" s="38" t="s">
        <v>198</v>
      </c>
      <c r="B169">
        <v>31300</v>
      </c>
      <c r="C169">
        <v>35800</v>
      </c>
      <c r="D169">
        <v>40250</v>
      </c>
      <c r="E169">
        <v>44700</v>
      </c>
      <c r="F169">
        <v>48300</v>
      </c>
      <c r="G169">
        <v>51900</v>
      </c>
      <c r="H169">
        <v>55450</v>
      </c>
      <c r="I169">
        <v>59050</v>
      </c>
    </row>
    <row r="170" spans="1:9" ht="15">
      <c r="A170" s="38" t="s">
        <v>199</v>
      </c>
      <c r="B170">
        <v>33050</v>
      </c>
      <c r="C170">
        <v>37800</v>
      </c>
      <c r="D170">
        <v>42500</v>
      </c>
      <c r="E170">
        <v>47200</v>
      </c>
      <c r="F170">
        <v>51000</v>
      </c>
      <c r="G170">
        <v>54800</v>
      </c>
      <c r="H170">
        <v>58550</v>
      </c>
      <c r="I170">
        <v>62350</v>
      </c>
    </row>
    <row r="171" spans="1:9" ht="15">
      <c r="A171" s="38" t="s">
        <v>200</v>
      </c>
      <c r="B171">
        <v>38850</v>
      </c>
      <c r="C171">
        <v>44400</v>
      </c>
      <c r="D171">
        <v>49950</v>
      </c>
      <c r="E171">
        <v>55450</v>
      </c>
      <c r="F171">
        <v>59900</v>
      </c>
      <c r="G171">
        <v>64350</v>
      </c>
      <c r="H171">
        <v>68800</v>
      </c>
      <c r="I171">
        <v>73200</v>
      </c>
    </row>
    <row r="172" spans="1:9" ht="15">
      <c r="A172" s="38" t="s">
        <v>201</v>
      </c>
      <c r="B172">
        <v>30700</v>
      </c>
      <c r="C172">
        <v>35100</v>
      </c>
      <c r="D172">
        <v>39500</v>
      </c>
      <c r="E172">
        <v>43850</v>
      </c>
      <c r="F172">
        <v>47400</v>
      </c>
      <c r="G172">
        <v>50900</v>
      </c>
      <c r="H172">
        <v>54400</v>
      </c>
      <c r="I172">
        <v>57900</v>
      </c>
    </row>
    <row r="173" spans="1:9" ht="15">
      <c r="A173" s="38" t="s">
        <v>202</v>
      </c>
      <c r="B173">
        <v>29350</v>
      </c>
      <c r="C173">
        <v>33550</v>
      </c>
      <c r="D173">
        <v>37750</v>
      </c>
      <c r="E173">
        <v>41900</v>
      </c>
      <c r="F173">
        <v>45300</v>
      </c>
      <c r="G173">
        <v>48650</v>
      </c>
      <c r="H173">
        <v>52000</v>
      </c>
      <c r="I173">
        <v>55350</v>
      </c>
    </row>
    <row r="174" spans="1:9" ht="15">
      <c r="A174" s="38" t="s">
        <v>203</v>
      </c>
      <c r="B174">
        <v>29350</v>
      </c>
      <c r="C174">
        <v>33550</v>
      </c>
      <c r="D174">
        <v>37750</v>
      </c>
      <c r="E174">
        <v>41900</v>
      </c>
      <c r="F174">
        <v>45300</v>
      </c>
      <c r="G174">
        <v>48650</v>
      </c>
      <c r="H174">
        <v>52000</v>
      </c>
      <c r="I174">
        <v>55350</v>
      </c>
    </row>
    <row r="175" spans="1:9" ht="15">
      <c r="A175" s="38" t="s">
        <v>204</v>
      </c>
      <c r="B175">
        <v>29350</v>
      </c>
      <c r="C175">
        <v>33550</v>
      </c>
      <c r="D175">
        <v>37750</v>
      </c>
      <c r="E175">
        <v>41900</v>
      </c>
      <c r="F175">
        <v>45300</v>
      </c>
      <c r="G175">
        <v>48650</v>
      </c>
      <c r="H175">
        <v>52000</v>
      </c>
      <c r="I175">
        <v>55350</v>
      </c>
    </row>
    <row r="176" spans="1:9" ht="15">
      <c r="A176" s="38" t="s">
        <v>205</v>
      </c>
      <c r="B176">
        <v>30000</v>
      </c>
      <c r="C176">
        <v>34250</v>
      </c>
      <c r="D176">
        <v>38550</v>
      </c>
      <c r="E176">
        <v>42800</v>
      </c>
      <c r="F176">
        <v>46250</v>
      </c>
      <c r="G176">
        <v>49650</v>
      </c>
      <c r="H176">
        <v>53100</v>
      </c>
      <c r="I176">
        <v>56500</v>
      </c>
    </row>
    <row r="177" spans="1:9" ht="15">
      <c r="A177" s="38" t="s">
        <v>206</v>
      </c>
      <c r="B177">
        <v>29350</v>
      </c>
      <c r="C177">
        <v>33550</v>
      </c>
      <c r="D177">
        <v>37750</v>
      </c>
      <c r="E177">
        <v>41900</v>
      </c>
      <c r="F177">
        <v>45300</v>
      </c>
      <c r="G177">
        <v>48650</v>
      </c>
      <c r="H177">
        <v>52000</v>
      </c>
      <c r="I177">
        <v>55350</v>
      </c>
    </row>
    <row r="178" spans="1:9" ht="15">
      <c r="A178" s="38" t="s">
        <v>207</v>
      </c>
      <c r="B178">
        <v>29650</v>
      </c>
      <c r="C178">
        <v>33850</v>
      </c>
      <c r="D178">
        <v>38100</v>
      </c>
      <c r="E178">
        <v>42300</v>
      </c>
      <c r="F178">
        <v>45700</v>
      </c>
      <c r="G178">
        <v>49100</v>
      </c>
      <c r="H178">
        <v>52500</v>
      </c>
      <c r="I178">
        <v>55850</v>
      </c>
    </row>
    <row r="179" spans="1:9" ht="15">
      <c r="A179" s="38" t="s">
        <v>208</v>
      </c>
      <c r="B179">
        <v>31200</v>
      </c>
      <c r="C179">
        <v>35650</v>
      </c>
      <c r="D179">
        <v>40100</v>
      </c>
      <c r="E179">
        <v>44550</v>
      </c>
      <c r="F179">
        <v>48150</v>
      </c>
      <c r="G179">
        <v>51700</v>
      </c>
      <c r="H179">
        <v>55250</v>
      </c>
      <c r="I179">
        <v>58850</v>
      </c>
    </row>
    <row r="180" spans="1:9" ht="15">
      <c r="A180" s="38" t="s">
        <v>209</v>
      </c>
      <c r="B180">
        <v>34900</v>
      </c>
      <c r="C180">
        <v>39900</v>
      </c>
      <c r="D180">
        <v>44900</v>
      </c>
      <c r="E180">
        <v>49850</v>
      </c>
      <c r="F180">
        <v>53850</v>
      </c>
      <c r="G180">
        <v>57850</v>
      </c>
      <c r="H180">
        <v>61850</v>
      </c>
      <c r="I180">
        <v>65850</v>
      </c>
    </row>
    <row r="181" spans="1:9" ht="15">
      <c r="A181" s="38" t="s">
        <v>210</v>
      </c>
      <c r="B181">
        <v>35800</v>
      </c>
      <c r="C181">
        <v>40900</v>
      </c>
      <c r="D181">
        <v>46000</v>
      </c>
      <c r="E181">
        <v>51100</v>
      </c>
      <c r="F181">
        <v>55200</v>
      </c>
      <c r="G181">
        <v>59300</v>
      </c>
      <c r="H181">
        <v>63400</v>
      </c>
      <c r="I181">
        <v>67500</v>
      </c>
    </row>
    <row r="182" spans="1:9" ht="15">
      <c r="A182" s="38" t="s">
        <v>211</v>
      </c>
      <c r="B182">
        <v>32000</v>
      </c>
      <c r="C182">
        <v>36550</v>
      </c>
      <c r="D182">
        <v>41100</v>
      </c>
      <c r="E182">
        <v>45650</v>
      </c>
      <c r="F182">
        <v>49350</v>
      </c>
      <c r="G182">
        <v>53000</v>
      </c>
      <c r="H182">
        <v>56650</v>
      </c>
      <c r="I182">
        <v>60300</v>
      </c>
    </row>
    <row r="183" spans="1:9" ht="15">
      <c r="A183" s="38" t="s">
        <v>212</v>
      </c>
      <c r="B183">
        <v>29750</v>
      </c>
      <c r="C183">
        <v>34000</v>
      </c>
      <c r="D183">
        <v>38250</v>
      </c>
      <c r="E183">
        <v>42500</v>
      </c>
      <c r="F183">
        <v>45900</v>
      </c>
      <c r="G183">
        <v>49300</v>
      </c>
      <c r="H183">
        <v>52700</v>
      </c>
      <c r="I183">
        <v>56100</v>
      </c>
    </row>
    <row r="184" spans="1:9" ht="15">
      <c r="A184" s="38" t="s">
        <v>213</v>
      </c>
      <c r="B184">
        <v>32900</v>
      </c>
      <c r="C184">
        <v>37600</v>
      </c>
      <c r="D184">
        <v>42300</v>
      </c>
      <c r="E184">
        <v>47000</v>
      </c>
      <c r="F184">
        <v>50800</v>
      </c>
      <c r="G184">
        <v>54550</v>
      </c>
      <c r="H184">
        <v>58300</v>
      </c>
      <c r="I184">
        <v>62050</v>
      </c>
    </row>
    <row r="185" spans="1:9" ht="15">
      <c r="A185" s="38" t="s">
        <v>214</v>
      </c>
      <c r="B185">
        <v>39050</v>
      </c>
      <c r="C185">
        <v>44600</v>
      </c>
      <c r="D185">
        <v>50200</v>
      </c>
      <c r="E185">
        <v>55750</v>
      </c>
      <c r="F185">
        <v>60250</v>
      </c>
      <c r="G185">
        <v>64700</v>
      </c>
      <c r="H185">
        <v>69150</v>
      </c>
      <c r="I185">
        <v>73600</v>
      </c>
    </row>
    <row r="186" spans="1:9" ht="15">
      <c r="A186" s="38" t="s">
        <v>215</v>
      </c>
      <c r="B186">
        <v>29350</v>
      </c>
      <c r="C186">
        <v>33550</v>
      </c>
      <c r="D186">
        <v>37750</v>
      </c>
      <c r="E186">
        <v>41900</v>
      </c>
      <c r="F186">
        <v>45300</v>
      </c>
      <c r="G186">
        <v>48650</v>
      </c>
      <c r="H186">
        <v>52000</v>
      </c>
      <c r="I186">
        <v>55350</v>
      </c>
    </row>
    <row r="187" spans="1:9" ht="15">
      <c r="A187" s="38" t="s">
        <v>216</v>
      </c>
      <c r="B187">
        <v>29800</v>
      </c>
      <c r="C187">
        <v>34050</v>
      </c>
      <c r="D187">
        <v>38300</v>
      </c>
      <c r="E187">
        <v>42550</v>
      </c>
      <c r="F187">
        <v>46000</v>
      </c>
      <c r="G187">
        <v>49400</v>
      </c>
      <c r="H187">
        <v>52800</v>
      </c>
      <c r="I187">
        <v>56200</v>
      </c>
    </row>
    <row r="188" spans="1:9" ht="15">
      <c r="A188" s="38" t="s">
        <v>217</v>
      </c>
      <c r="B188">
        <v>29350</v>
      </c>
      <c r="C188">
        <v>33550</v>
      </c>
      <c r="D188">
        <v>37750</v>
      </c>
      <c r="E188">
        <v>41900</v>
      </c>
      <c r="F188">
        <v>45300</v>
      </c>
      <c r="G188">
        <v>48650</v>
      </c>
      <c r="H188">
        <v>52000</v>
      </c>
      <c r="I188">
        <v>55350</v>
      </c>
    </row>
    <row r="189" spans="1:9" ht="15">
      <c r="A189" s="38" t="s">
        <v>218</v>
      </c>
      <c r="B189">
        <v>33800</v>
      </c>
      <c r="C189">
        <v>38600</v>
      </c>
      <c r="D189">
        <v>43450</v>
      </c>
      <c r="E189">
        <v>48250</v>
      </c>
      <c r="F189">
        <v>52150</v>
      </c>
      <c r="G189">
        <v>56000</v>
      </c>
      <c r="H189">
        <v>59850</v>
      </c>
      <c r="I189">
        <v>63700</v>
      </c>
    </row>
    <row r="190" spans="1:9" ht="15">
      <c r="A190" s="38" t="s">
        <v>219</v>
      </c>
      <c r="B190">
        <v>29350</v>
      </c>
      <c r="C190">
        <v>33550</v>
      </c>
      <c r="D190">
        <v>37750</v>
      </c>
      <c r="E190">
        <v>41900</v>
      </c>
      <c r="F190">
        <v>45300</v>
      </c>
      <c r="G190">
        <v>48650</v>
      </c>
      <c r="H190">
        <v>52000</v>
      </c>
      <c r="I190">
        <v>55350</v>
      </c>
    </row>
    <row r="191" spans="1:9" ht="15">
      <c r="A191" s="38" t="s">
        <v>220</v>
      </c>
      <c r="B191">
        <v>32050</v>
      </c>
      <c r="C191">
        <v>36600</v>
      </c>
      <c r="D191">
        <v>41200</v>
      </c>
      <c r="E191">
        <v>45750</v>
      </c>
      <c r="F191">
        <v>49450</v>
      </c>
      <c r="G191">
        <v>53100</v>
      </c>
      <c r="H191">
        <v>56750</v>
      </c>
      <c r="I191">
        <v>60400</v>
      </c>
    </row>
    <row r="192" spans="1:9" ht="15">
      <c r="A192" s="38" t="s">
        <v>221</v>
      </c>
      <c r="B192">
        <v>33800</v>
      </c>
      <c r="C192">
        <v>38600</v>
      </c>
      <c r="D192">
        <v>43450</v>
      </c>
      <c r="E192">
        <v>48250</v>
      </c>
      <c r="F192">
        <v>52150</v>
      </c>
      <c r="G192">
        <v>56000</v>
      </c>
      <c r="H192">
        <v>59850</v>
      </c>
      <c r="I192">
        <v>63700</v>
      </c>
    </row>
    <row r="193" spans="1:9" ht="15">
      <c r="A193" s="38" t="s">
        <v>222</v>
      </c>
      <c r="B193">
        <v>33750</v>
      </c>
      <c r="C193">
        <v>38550</v>
      </c>
      <c r="D193">
        <v>43350</v>
      </c>
      <c r="E193">
        <v>48150</v>
      </c>
      <c r="F193">
        <v>52050</v>
      </c>
      <c r="G193">
        <v>55900</v>
      </c>
      <c r="H193">
        <v>59750</v>
      </c>
      <c r="I193">
        <v>63600</v>
      </c>
    </row>
    <row r="194" spans="1:9" ht="15">
      <c r="A194" s="38" t="s">
        <v>223</v>
      </c>
      <c r="B194">
        <v>29350</v>
      </c>
      <c r="C194">
        <v>33550</v>
      </c>
      <c r="D194">
        <v>37750</v>
      </c>
      <c r="E194">
        <v>41900</v>
      </c>
      <c r="F194">
        <v>45300</v>
      </c>
      <c r="G194">
        <v>48650</v>
      </c>
      <c r="H194">
        <v>52000</v>
      </c>
      <c r="I194">
        <v>55350</v>
      </c>
    </row>
    <row r="195" spans="1:9" ht="15">
      <c r="A195" s="38" t="s">
        <v>224</v>
      </c>
      <c r="B195">
        <v>29350</v>
      </c>
      <c r="C195">
        <v>33550</v>
      </c>
      <c r="D195">
        <v>37750</v>
      </c>
      <c r="E195">
        <v>41900</v>
      </c>
      <c r="F195">
        <v>45300</v>
      </c>
      <c r="G195">
        <v>48650</v>
      </c>
      <c r="H195">
        <v>52000</v>
      </c>
      <c r="I195">
        <v>55350</v>
      </c>
    </row>
    <row r="196" spans="1:9" ht="15">
      <c r="A196" s="38" t="s">
        <v>225</v>
      </c>
      <c r="B196">
        <v>29350</v>
      </c>
      <c r="C196">
        <v>33550</v>
      </c>
      <c r="D196">
        <v>37750</v>
      </c>
      <c r="E196">
        <v>41900</v>
      </c>
      <c r="F196">
        <v>45300</v>
      </c>
      <c r="G196">
        <v>48650</v>
      </c>
      <c r="H196">
        <v>52000</v>
      </c>
      <c r="I196">
        <v>55350</v>
      </c>
    </row>
    <row r="197" spans="1:9" ht="15">
      <c r="A197" s="38" t="s">
        <v>226</v>
      </c>
      <c r="B197">
        <v>29350</v>
      </c>
      <c r="C197">
        <v>33550</v>
      </c>
      <c r="D197">
        <v>37750</v>
      </c>
      <c r="E197">
        <v>41900</v>
      </c>
      <c r="F197">
        <v>45300</v>
      </c>
      <c r="G197">
        <v>48650</v>
      </c>
      <c r="H197">
        <v>52000</v>
      </c>
      <c r="I197">
        <v>55350</v>
      </c>
    </row>
    <row r="198" spans="1:9" ht="15">
      <c r="A198" s="38" t="s">
        <v>227</v>
      </c>
      <c r="B198">
        <v>41950</v>
      </c>
      <c r="C198">
        <v>47950</v>
      </c>
      <c r="D198">
        <v>53950</v>
      </c>
      <c r="E198">
        <v>59900</v>
      </c>
      <c r="F198">
        <v>64700</v>
      </c>
      <c r="G198">
        <v>69500</v>
      </c>
      <c r="H198">
        <v>74300</v>
      </c>
      <c r="I198">
        <v>79100</v>
      </c>
    </row>
    <row r="199" spans="1:9" ht="15">
      <c r="A199" s="38" t="s">
        <v>228</v>
      </c>
      <c r="B199">
        <v>34100</v>
      </c>
      <c r="C199">
        <v>39000</v>
      </c>
      <c r="D199">
        <v>43850</v>
      </c>
      <c r="E199">
        <v>48700</v>
      </c>
      <c r="F199">
        <v>52600</v>
      </c>
      <c r="G199">
        <v>56500</v>
      </c>
      <c r="H199">
        <v>60400</v>
      </c>
      <c r="I199">
        <v>64300</v>
      </c>
    </row>
    <row r="200" spans="1:9" ht="15">
      <c r="A200" s="38" t="s">
        <v>229</v>
      </c>
      <c r="B200">
        <v>39450</v>
      </c>
      <c r="C200">
        <v>45050</v>
      </c>
      <c r="D200">
        <v>50700</v>
      </c>
      <c r="E200">
        <v>56300</v>
      </c>
      <c r="F200">
        <v>60850</v>
      </c>
      <c r="G200">
        <v>65350</v>
      </c>
      <c r="H200">
        <v>69850</v>
      </c>
      <c r="I200">
        <v>74350</v>
      </c>
    </row>
    <row r="201" spans="1:9" ht="15">
      <c r="A201" s="38" t="s">
        <v>230</v>
      </c>
      <c r="B201">
        <v>29350</v>
      </c>
      <c r="C201">
        <v>33550</v>
      </c>
      <c r="D201">
        <v>37750</v>
      </c>
      <c r="E201">
        <v>41900</v>
      </c>
      <c r="F201">
        <v>45300</v>
      </c>
      <c r="G201">
        <v>48650</v>
      </c>
      <c r="H201">
        <v>52000</v>
      </c>
      <c r="I201">
        <v>55350</v>
      </c>
    </row>
    <row r="202" spans="1:9" ht="15">
      <c r="A202" s="38" t="s">
        <v>231</v>
      </c>
      <c r="B202">
        <v>33150</v>
      </c>
      <c r="C202">
        <v>37900</v>
      </c>
      <c r="D202">
        <v>42650</v>
      </c>
      <c r="E202">
        <v>47350</v>
      </c>
      <c r="F202">
        <v>51150</v>
      </c>
      <c r="G202">
        <v>54950</v>
      </c>
      <c r="H202">
        <v>58750</v>
      </c>
      <c r="I202">
        <v>62550</v>
      </c>
    </row>
    <row r="203" spans="1:9" ht="15">
      <c r="A203" s="38" t="s">
        <v>232</v>
      </c>
      <c r="B203">
        <v>29350</v>
      </c>
      <c r="C203">
        <v>33550</v>
      </c>
      <c r="D203">
        <v>37750</v>
      </c>
      <c r="E203">
        <v>41900</v>
      </c>
      <c r="F203">
        <v>45300</v>
      </c>
      <c r="G203">
        <v>48650</v>
      </c>
      <c r="H203">
        <v>52000</v>
      </c>
      <c r="I203">
        <v>55350</v>
      </c>
    </row>
    <row r="204" spans="1:9" ht="15">
      <c r="A204" s="38" t="s">
        <v>233</v>
      </c>
      <c r="B204">
        <v>29350</v>
      </c>
      <c r="C204">
        <v>33550</v>
      </c>
      <c r="D204">
        <v>37750</v>
      </c>
      <c r="E204">
        <v>41900</v>
      </c>
      <c r="F204">
        <v>45300</v>
      </c>
      <c r="G204">
        <v>48650</v>
      </c>
      <c r="H204">
        <v>52000</v>
      </c>
      <c r="I204">
        <v>55350</v>
      </c>
    </row>
    <row r="205" spans="1:9" ht="15">
      <c r="A205" s="38" t="s">
        <v>234</v>
      </c>
      <c r="B205">
        <v>38850</v>
      </c>
      <c r="C205">
        <v>44400</v>
      </c>
      <c r="D205">
        <v>49950</v>
      </c>
      <c r="E205">
        <v>55450</v>
      </c>
      <c r="F205">
        <v>59900</v>
      </c>
      <c r="G205">
        <v>64350</v>
      </c>
      <c r="H205">
        <v>68800</v>
      </c>
      <c r="I205">
        <v>73200</v>
      </c>
    </row>
    <row r="206" spans="1:9" ht="15">
      <c r="A206" s="38" t="s">
        <v>235</v>
      </c>
      <c r="B206">
        <v>31200</v>
      </c>
      <c r="C206">
        <v>35650</v>
      </c>
      <c r="D206">
        <v>40100</v>
      </c>
      <c r="E206">
        <v>44550</v>
      </c>
      <c r="F206">
        <v>48150</v>
      </c>
      <c r="G206">
        <v>51700</v>
      </c>
      <c r="H206">
        <v>55250</v>
      </c>
      <c r="I206">
        <v>58850</v>
      </c>
    </row>
    <row r="207" spans="1:9" ht="15">
      <c r="A207" s="38" t="s">
        <v>236</v>
      </c>
      <c r="B207">
        <v>29350</v>
      </c>
      <c r="C207">
        <v>33550</v>
      </c>
      <c r="D207">
        <v>37750</v>
      </c>
      <c r="E207">
        <v>41900</v>
      </c>
      <c r="F207">
        <v>45300</v>
      </c>
      <c r="G207">
        <v>48650</v>
      </c>
      <c r="H207">
        <v>52000</v>
      </c>
      <c r="I207">
        <v>55350</v>
      </c>
    </row>
    <row r="208" spans="1:9" ht="15">
      <c r="A208" s="38" t="s">
        <v>237</v>
      </c>
      <c r="B208">
        <v>34350</v>
      </c>
      <c r="C208">
        <v>39250</v>
      </c>
      <c r="D208">
        <v>44150</v>
      </c>
      <c r="E208">
        <v>49050</v>
      </c>
      <c r="F208">
        <v>53000</v>
      </c>
      <c r="G208">
        <v>56900</v>
      </c>
      <c r="H208">
        <v>60850</v>
      </c>
      <c r="I208">
        <v>64750</v>
      </c>
    </row>
    <row r="209" spans="1:9" ht="15">
      <c r="A209" s="38" t="s">
        <v>238</v>
      </c>
      <c r="B209">
        <v>34000</v>
      </c>
      <c r="C209">
        <v>38850</v>
      </c>
      <c r="D209">
        <v>43700</v>
      </c>
      <c r="E209">
        <v>48550</v>
      </c>
      <c r="F209">
        <v>52450</v>
      </c>
      <c r="G209">
        <v>56350</v>
      </c>
      <c r="H209">
        <v>60250</v>
      </c>
      <c r="I209">
        <v>64100</v>
      </c>
    </row>
    <row r="210" spans="1:9" ht="15">
      <c r="A210" s="38" t="s">
        <v>239</v>
      </c>
      <c r="B210">
        <v>33450</v>
      </c>
      <c r="C210">
        <v>38200</v>
      </c>
      <c r="D210">
        <v>43000</v>
      </c>
      <c r="E210">
        <v>47750</v>
      </c>
      <c r="F210">
        <v>51600</v>
      </c>
      <c r="G210">
        <v>55400</v>
      </c>
      <c r="H210">
        <v>59250</v>
      </c>
      <c r="I210">
        <v>63050</v>
      </c>
    </row>
    <row r="211" spans="1:9" ht="15">
      <c r="A211" s="38" t="s">
        <v>240</v>
      </c>
      <c r="B211">
        <v>29350</v>
      </c>
      <c r="C211">
        <v>33550</v>
      </c>
      <c r="D211">
        <v>37750</v>
      </c>
      <c r="E211">
        <v>41900</v>
      </c>
      <c r="F211">
        <v>45300</v>
      </c>
      <c r="G211">
        <v>48650</v>
      </c>
      <c r="H211">
        <v>52000</v>
      </c>
      <c r="I211">
        <v>55350</v>
      </c>
    </row>
    <row r="212" spans="1:9" ht="15">
      <c r="A212" s="38" t="s">
        <v>241</v>
      </c>
      <c r="B212">
        <v>33450</v>
      </c>
      <c r="C212">
        <v>38200</v>
      </c>
      <c r="D212">
        <v>43000</v>
      </c>
      <c r="E212">
        <v>47750</v>
      </c>
      <c r="F212">
        <v>51600</v>
      </c>
      <c r="G212">
        <v>55400</v>
      </c>
      <c r="H212">
        <v>59250</v>
      </c>
      <c r="I212">
        <v>63050</v>
      </c>
    </row>
    <row r="213" spans="1:9" ht="15">
      <c r="A213" s="38" t="s">
        <v>242</v>
      </c>
      <c r="B213">
        <v>32700</v>
      </c>
      <c r="C213">
        <v>37400</v>
      </c>
      <c r="D213">
        <v>42050</v>
      </c>
      <c r="E213">
        <v>46700</v>
      </c>
      <c r="F213">
        <v>50450</v>
      </c>
      <c r="G213">
        <v>54200</v>
      </c>
      <c r="H213">
        <v>57950</v>
      </c>
      <c r="I213">
        <v>61650</v>
      </c>
    </row>
    <row r="214" spans="1:9" ht="15">
      <c r="A214" s="38" t="s">
        <v>243</v>
      </c>
      <c r="B214">
        <v>37700</v>
      </c>
      <c r="C214">
        <v>43100</v>
      </c>
      <c r="D214">
        <v>48500</v>
      </c>
      <c r="E214">
        <v>53850</v>
      </c>
      <c r="F214">
        <v>58200</v>
      </c>
      <c r="G214">
        <v>62500</v>
      </c>
      <c r="H214">
        <v>66800</v>
      </c>
      <c r="I214">
        <v>71100</v>
      </c>
    </row>
    <row r="215" spans="1:9" ht="15">
      <c r="A215" s="38" t="s">
        <v>244</v>
      </c>
      <c r="B215">
        <v>29350</v>
      </c>
      <c r="C215">
        <v>33550</v>
      </c>
      <c r="D215">
        <v>37750</v>
      </c>
      <c r="E215">
        <v>41900</v>
      </c>
      <c r="F215">
        <v>45300</v>
      </c>
      <c r="G215">
        <v>48650</v>
      </c>
      <c r="H215">
        <v>52000</v>
      </c>
      <c r="I215">
        <v>55350</v>
      </c>
    </row>
    <row r="216" spans="1:9" ht="15">
      <c r="A216" s="38" t="s">
        <v>245</v>
      </c>
      <c r="B216">
        <v>29350</v>
      </c>
      <c r="C216">
        <v>33550</v>
      </c>
      <c r="D216">
        <v>37750</v>
      </c>
      <c r="E216">
        <v>41900</v>
      </c>
      <c r="F216">
        <v>45300</v>
      </c>
      <c r="G216">
        <v>48650</v>
      </c>
      <c r="H216">
        <v>52000</v>
      </c>
      <c r="I216">
        <v>55350</v>
      </c>
    </row>
    <row r="217" spans="1:9" ht="15">
      <c r="A217" s="38" t="s">
        <v>246</v>
      </c>
      <c r="B217">
        <v>31650</v>
      </c>
      <c r="C217">
        <v>36200</v>
      </c>
      <c r="D217">
        <v>40700</v>
      </c>
      <c r="E217">
        <v>45200</v>
      </c>
      <c r="F217">
        <v>48850</v>
      </c>
      <c r="G217">
        <v>52450</v>
      </c>
      <c r="H217">
        <v>56050</v>
      </c>
      <c r="I217">
        <v>59700</v>
      </c>
    </row>
    <row r="218" spans="1:9" ht="15">
      <c r="A218" s="38" t="s">
        <v>247</v>
      </c>
      <c r="B218">
        <v>33400</v>
      </c>
      <c r="C218">
        <v>38200</v>
      </c>
      <c r="D218">
        <v>42950</v>
      </c>
      <c r="E218">
        <v>47700</v>
      </c>
      <c r="F218">
        <v>51550</v>
      </c>
      <c r="G218">
        <v>55350</v>
      </c>
      <c r="H218">
        <v>59150</v>
      </c>
      <c r="I218">
        <v>63000</v>
      </c>
    </row>
    <row r="219" spans="1:9" ht="15">
      <c r="A219" s="38" t="s">
        <v>248</v>
      </c>
      <c r="B219">
        <v>35000</v>
      </c>
      <c r="C219">
        <v>40000</v>
      </c>
      <c r="D219">
        <v>45000</v>
      </c>
      <c r="E219">
        <v>49950</v>
      </c>
      <c r="F219">
        <v>53950</v>
      </c>
      <c r="G219">
        <v>57950</v>
      </c>
      <c r="H219">
        <v>61950</v>
      </c>
      <c r="I219">
        <v>65950</v>
      </c>
    </row>
    <row r="220" spans="1:9" ht="15">
      <c r="A220" s="38" t="s">
        <v>249</v>
      </c>
      <c r="B220">
        <v>29750</v>
      </c>
      <c r="C220">
        <v>34000</v>
      </c>
      <c r="D220">
        <v>38250</v>
      </c>
      <c r="E220">
        <v>42500</v>
      </c>
      <c r="F220">
        <v>45900</v>
      </c>
      <c r="G220">
        <v>49300</v>
      </c>
      <c r="H220">
        <v>52700</v>
      </c>
      <c r="I220">
        <v>56100</v>
      </c>
    </row>
    <row r="221" spans="1:9" ht="15">
      <c r="A221" s="38" t="s">
        <v>250</v>
      </c>
      <c r="B221">
        <v>39050</v>
      </c>
      <c r="C221">
        <v>44600</v>
      </c>
      <c r="D221">
        <v>50200</v>
      </c>
      <c r="E221">
        <v>55750</v>
      </c>
      <c r="F221">
        <v>60250</v>
      </c>
      <c r="G221">
        <v>64700</v>
      </c>
      <c r="H221">
        <v>69150</v>
      </c>
      <c r="I221">
        <v>73600</v>
      </c>
    </row>
    <row r="222" spans="1:9" ht="15">
      <c r="A222" s="38" t="s">
        <v>251</v>
      </c>
      <c r="B222">
        <v>31150</v>
      </c>
      <c r="C222">
        <v>35600</v>
      </c>
      <c r="D222">
        <v>40050</v>
      </c>
      <c r="E222">
        <v>44450</v>
      </c>
      <c r="F222">
        <v>48050</v>
      </c>
      <c r="G222">
        <v>51600</v>
      </c>
      <c r="H222">
        <v>55150</v>
      </c>
      <c r="I222">
        <v>58700</v>
      </c>
    </row>
    <row r="223" spans="1:9" ht="15">
      <c r="A223" s="38" t="s">
        <v>252</v>
      </c>
      <c r="B223">
        <v>29350</v>
      </c>
      <c r="C223">
        <v>33550</v>
      </c>
      <c r="D223">
        <v>37750</v>
      </c>
      <c r="E223">
        <v>41900</v>
      </c>
      <c r="F223">
        <v>45300</v>
      </c>
      <c r="G223">
        <v>48650</v>
      </c>
      <c r="H223">
        <v>52000</v>
      </c>
      <c r="I223">
        <v>55350</v>
      </c>
    </row>
    <row r="224" spans="1:9" ht="15">
      <c r="A224" s="38" t="s">
        <v>253</v>
      </c>
      <c r="B224">
        <v>29350</v>
      </c>
      <c r="C224">
        <v>33550</v>
      </c>
      <c r="D224">
        <v>37750</v>
      </c>
      <c r="E224">
        <v>41900</v>
      </c>
      <c r="F224">
        <v>45300</v>
      </c>
      <c r="G224">
        <v>48650</v>
      </c>
      <c r="H224">
        <v>52000</v>
      </c>
      <c r="I224">
        <v>55350</v>
      </c>
    </row>
    <row r="225" spans="1:9" ht="15">
      <c r="A225" s="38" t="s">
        <v>254</v>
      </c>
      <c r="B225">
        <v>29350</v>
      </c>
      <c r="C225">
        <v>33550</v>
      </c>
      <c r="D225">
        <v>37750</v>
      </c>
      <c r="E225">
        <v>41900</v>
      </c>
      <c r="F225">
        <v>45300</v>
      </c>
      <c r="G225">
        <v>48650</v>
      </c>
      <c r="H225">
        <v>52000</v>
      </c>
      <c r="I225">
        <v>55350</v>
      </c>
    </row>
    <row r="226" spans="1:9" ht="15">
      <c r="A226" s="38" t="s">
        <v>255</v>
      </c>
      <c r="B226">
        <v>29350</v>
      </c>
      <c r="C226">
        <v>33550</v>
      </c>
      <c r="D226">
        <v>37750</v>
      </c>
      <c r="E226">
        <v>41900</v>
      </c>
      <c r="F226">
        <v>45300</v>
      </c>
      <c r="G226">
        <v>48650</v>
      </c>
      <c r="H226">
        <v>52000</v>
      </c>
      <c r="I226">
        <v>55350</v>
      </c>
    </row>
    <row r="227" spans="1:9" ht="15">
      <c r="A227" s="38" t="s">
        <v>256</v>
      </c>
      <c r="B227">
        <v>33250</v>
      </c>
      <c r="C227">
        <v>38000</v>
      </c>
      <c r="D227">
        <v>42750</v>
      </c>
      <c r="E227">
        <v>47500</v>
      </c>
      <c r="F227">
        <v>51300</v>
      </c>
      <c r="G227">
        <v>55100</v>
      </c>
      <c r="H227">
        <v>58900</v>
      </c>
      <c r="I227">
        <v>62700</v>
      </c>
    </row>
    <row r="228" spans="1:9" ht="15">
      <c r="A228" s="38" t="s">
        <v>257</v>
      </c>
      <c r="B228">
        <v>43050</v>
      </c>
      <c r="C228">
        <v>49200</v>
      </c>
      <c r="D228">
        <v>55350</v>
      </c>
      <c r="E228">
        <v>61450</v>
      </c>
      <c r="F228">
        <v>66400</v>
      </c>
      <c r="G228">
        <v>71300</v>
      </c>
      <c r="H228">
        <v>76200</v>
      </c>
      <c r="I228">
        <v>81150</v>
      </c>
    </row>
    <row r="229" spans="1:9" ht="15">
      <c r="A229" s="38" t="s">
        <v>258</v>
      </c>
      <c r="B229">
        <v>29350</v>
      </c>
      <c r="C229">
        <v>33550</v>
      </c>
      <c r="D229">
        <v>37750</v>
      </c>
      <c r="E229">
        <v>41900</v>
      </c>
      <c r="F229">
        <v>45300</v>
      </c>
      <c r="G229">
        <v>48650</v>
      </c>
      <c r="H229">
        <v>52000</v>
      </c>
      <c r="I229">
        <v>55350</v>
      </c>
    </row>
    <row r="230" spans="1:9" ht="15">
      <c r="A230" s="38" t="s">
        <v>259</v>
      </c>
      <c r="B230">
        <v>29350</v>
      </c>
      <c r="C230">
        <v>33550</v>
      </c>
      <c r="D230">
        <v>37750</v>
      </c>
      <c r="E230">
        <v>41900</v>
      </c>
      <c r="F230">
        <v>45300</v>
      </c>
      <c r="G230">
        <v>48650</v>
      </c>
      <c r="H230">
        <v>52000</v>
      </c>
      <c r="I230">
        <v>55350</v>
      </c>
    </row>
    <row r="231" spans="1:9" ht="15">
      <c r="A231" s="38" t="s">
        <v>260</v>
      </c>
      <c r="B231">
        <v>31850</v>
      </c>
      <c r="C231">
        <v>36400</v>
      </c>
      <c r="D231">
        <v>40950</v>
      </c>
      <c r="E231">
        <v>45500</v>
      </c>
      <c r="F231">
        <v>49150</v>
      </c>
      <c r="G231">
        <v>52800</v>
      </c>
      <c r="H231">
        <v>56450</v>
      </c>
      <c r="I231">
        <v>60100</v>
      </c>
    </row>
    <row r="232" spans="1:9" ht="15">
      <c r="A232" s="38" t="s">
        <v>261</v>
      </c>
      <c r="B232">
        <v>33150</v>
      </c>
      <c r="C232">
        <v>37900</v>
      </c>
      <c r="D232">
        <v>42650</v>
      </c>
      <c r="E232">
        <v>47350</v>
      </c>
      <c r="F232">
        <v>51150</v>
      </c>
      <c r="G232">
        <v>54950</v>
      </c>
      <c r="H232">
        <v>58750</v>
      </c>
      <c r="I232">
        <v>62550</v>
      </c>
    </row>
    <row r="233" spans="1:9" ht="15">
      <c r="A233" s="38" t="s">
        <v>262</v>
      </c>
      <c r="B233">
        <v>29350</v>
      </c>
      <c r="C233">
        <v>33550</v>
      </c>
      <c r="D233">
        <v>37750</v>
      </c>
      <c r="E233">
        <v>41900</v>
      </c>
      <c r="F233">
        <v>45300</v>
      </c>
      <c r="G233">
        <v>48650</v>
      </c>
      <c r="H233">
        <v>52000</v>
      </c>
      <c r="I233">
        <v>55350</v>
      </c>
    </row>
    <row r="234" spans="1:9" ht="15">
      <c r="A234" s="38" t="s">
        <v>263</v>
      </c>
      <c r="B234">
        <v>29350</v>
      </c>
      <c r="C234">
        <v>33550</v>
      </c>
      <c r="D234">
        <v>37750</v>
      </c>
      <c r="E234">
        <v>41900</v>
      </c>
      <c r="F234">
        <v>45300</v>
      </c>
      <c r="G234">
        <v>48650</v>
      </c>
      <c r="H234">
        <v>52000</v>
      </c>
      <c r="I234">
        <v>55350</v>
      </c>
    </row>
    <row r="235" spans="1:9" ht="15">
      <c r="A235" s="38" t="s">
        <v>264</v>
      </c>
      <c r="B235">
        <v>29800</v>
      </c>
      <c r="C235">
        <v>34050</v>
      </c>
      <c r="D235">
        <v>38300</v>
      </c>
      <c r="E235">
        <v>42550</v>
      </c>
      <c r="F235">
        <v>46000</v>
      </c>
      <c r="G235">
        <v>49400</v>
      </c>
      <c r="H235">
        <v>52800</v>
      </c>
      <c r="I235">
        <v>56200</v>
      </c>
    </row>
    <row r="236" spans="1:9" ht="15">
      <c r="A236" s="38" t="s">
        <v>265</v>
      </c>
      <c r="B236">
        <v>32150</v>
      </c>
      <c r="C236">
        <v>36750</v>
      </c>
      <c r="D236">
        <v>41350</v>
      </c>
      <c r="E236">
        <v>45900</v>
      </c>
      <c r="F236">
        <v>49600</v>
      </c>
      <c r="G236">
        <v>53250</v>
      </c>
      <c r="H236">
        <v>56950</v>
      </c>
      <c r="I236">
        <v>60600</v>
      </c>
    </row>
    <row r="237" spans="1:9" ht="15">
      <c r="A237" s="38" t="s">
        <v>266</v>
      </c>
      <c r="B237">
        <v>31400</v>
      </c>
      <c r="C237">
        <v>35850</v>
      </c>
      <c r="D237">
        <v>40350</v>
      </c>
      <c r="E237">
        <v>44800</v>
      </c>
      <c r="F237">
        <v>48400</v>
      </c>
      <c r="G237">
        <v>52000</v>
      </c>
      <c r="H237">
        <v>55600</v>
      </c>
      <c r="I237">
        <v>59150</v>
      </c>
    </row>
    <row r="238" spans="1:9" ht="15">
      <c r="A238" s="38" t="s">
        <v>267</v>
      </c>
      <c r="B238">
        <v>38850</v>
      </c>
      <c r="C238">
        <v>44400</v>
      </c>
      <c r="D238">
        <v>49950</v>
      </c>
      <c r="E238">
        <v>55450</v>
      </c>
      <c r="F238">
        <v>59900</v>
      </c>
      <c r="G238">
        <v>64350</v>
      </c>
      <c r="H238">
        <v>68800</v>
      </c>
      <c r="I238">
        <v>73200</v>
      </c>
    </row>
    <row r="239" spans="1:9" ht="15">
      <c r="A239" s="38" t="s">
        <v>268</v>
      </c>
      <c r="B239">
        <v>29350</v>
      </c>
      <c r="C239">
        <v>33550</v>
      </c>
      <c r="D239">
        <v>37750</v>
      </c>
      <c r="E239">
        <v>41900</v>
      </c>
      <c r="F239">
        <v>45300</v>
      </c>
      <c r="G239">
        <v>48650</v>
      </c>
      <c r="H239">
        <v>52000</v>
      </c>
      <c r="I239">
        <v>55350</v>
      </c>
    </row>
    <row r="240" spans="1:9" ht="15">
      <c r="A240" s="38" t="s">
        <v>269</v>
      </c>
      <c r="B240">
        <v>33150</v>
      </c>
      <c r="C240">
        <v>37850</v>
      </c>
      <c r="D240">
        <v>42600</v>
      </c>
      <c r="E240">
        <v>47300</v>
      </c>
      <c r="F240">
        <v>51100</v>
      </c>
      <c r="G240">
        <v>54900</v>
      </c>
      <c r="H240">
        <v>58700</v>
      </c>
      <c r="I240">
        <v>62450</v>
      </c>
    </row>
    <row r="241" spans="1:9" ht="15">
      <c r="A241" s="38" t="s">
        <v>270</v>
      </c>
      <c r="B241">
        <v>29350</v>
      </c>
      <c r="C241">
        <v>33550</v>
      </c>
      <c r="D241">
        <v>37750</v>
      </c>
      <c r="E241">
        <v>41900</v>
      </c>
      <c r="F241">
        <v>45300</v>
      </c>
      <c r="G241">
        <v>48650</v>
      </c>
      <c r="H241">
        <v>52000</v>
      </c>
      <c r="I241">
        <v>55350</v>
      </c>
    </row>
    <row r="242" spans="1:9" ht="15">
      <c r="A242" s="38" t="s">
        <v>271</v>
      </c>
      <c r="B242">
        <v>31300</v>
      </c>
      <c r="C242">
        <v>35750</v>
      </c>
      <c r="D242">
        <v>40200</v>
      </c>
      <c r="E242">
        <v>44650</v>
      </c>
      <c r="F242">
        <v>48250</v>
      </c>
      <c r="G242">
        <v>51800</v>
      </c>
      <c r="H242">
        <v>55400</v>
      </c>
      <c r="I242">
        <v>58950</v>
      </c>
    </row>
    <row r="243" spans="1:9" ht="15">
      <c r="A243" s="38" t="s">
        <v>272</v>
      </c>
      <c r="B243">
        <v>33950</v>
      </c>
      <c r="C243">
        <v>38800</v>
      </c>
      <c r="D243">
        <v>43650</v>
      </c>
      <c r="E243">
        <v>48500</v>
      </c>
      <c r="F243">
        <v>52400</v>
      </c>
      <c r="G243">
        <v>56300</v>
      </c>
      <c r="H243">
        <v>60150</v>
      </c>
      <c r="I243">
        <v>64050</v>
      </c>
    </row>
    <row r="244" spans="1:9" ht="15">
      <c r="A244" s="38" t="s">
        <v>273</v>
      </c>
      <c r="B244">
        <v>32550</v>
      </c>
      <c r="C244">
        <v>37200</v>
      </c>
      <c r="D244">
        <v>41850</v>
      </c>
      <c r="E244">
        <v>46500</v>
      </c>
      <c r="F244">
        <v>50250</v>
      </c>
      <c r="G244">
        <v>53950</v>
      </c>
      <c r="H244">
        <v>57700</v>
      </c>
      <c r="I244">
        <v>61400</v>
      </c>
    </row>
    <row r="245" spans="1:9" ht="15">
      <c r="A245" s="38" t="s">
        <v>274</v>
      </c>
      <c r="B245">
        <v>29350</v>
      </c>
      <c r="C245">
        <v>33550</v>
      </c>
      <c r="D245">
        <v>37750</v>
      </c>
      <c r="E245">
        <v>41900</v>
      </c>
      <c r="F245">
        <v>45300</v>
      </c>
      <c r="G245">
        <v>48650</v>
      </c>
      <c r="H245">
        <v>52000</v>
      </c>
      <c r="I245">
        <v>55350</v>
      </c>
    </row>
    <row r="246" spans="1:9" ht="15">
      <c r="A246" s="38" t="s">
        <v>275</v>
      </c>
      <c r="B246">
        <v>29350</v>
      </c>
      <c r="C246">
        <v>33550</v>
      </c>
      <c r="D246">
        <v>37750</v>
      </c>
      <c r="E246">
        <v>41900</v>
      </c>
      <c r="F246">
        <v>45300</v>
      </c>
      <c r="G246">
        <v>48650</v>
      </c>
      <c r="H246">
        <v>52000</v>
      </c>
      <c r="I246">
        <v>55350</v>
      </c>
    </row>
    <row r="247" spans="1:9" ht="15">
      <c r="A247" s="38" t="s">
        <v>276</v>
      </c>
      <c r="B247">
        <v>43050</v>
      </c>
      <c r="C247">
        <v>49200</v>
      </c>
      <c r="D247">
        <v>55350</v>
      </c>
      <c r="E247">
        <v>61450</v>
      </c>
      <c r="F247">
        <v>66400</v>
      </c>
      <c r="G247">
        <v>71300</v>
      </c>
      <c r="H247">
        <v>76200</v>
      </c>
      <c r="I247">
        <v>81150</v>
      </c>
    </row>
    <row r="248" spans="1:9" ht="15">
      <c r="A248" s="38" t="s">
        <v>277</v>
      </c>
      <c r="B248">
        <v>34850</v>
      </c>
      <c r="C248">
        <v>39800</v>
      </c>
      <c r="D248">
        <v>44800</v>
      </c>
      <c r="E248">
        <v>49750</v>
      </c>
      <c r="F248">
        <v>53750</v>
      </c>
      <c r="G248">
        <v>57750</v>
      </c>
      <c r="H248">
        <v>61700</v>
      </c>
      <c r="I248">
        <v>65700</v>
      </c>
    </row>
    <row r="249" spans="1:9" ht="15">
      <c r="A249" s="38" t="s">
        <v>278</v>
      </c>
      <c r="B249">
        <v>31450</v>
      </c>
      <c r="C249">
        <v>35950</v>
      </c>
      <c r="D249">
        <v>40450</v>
      </c>
      <c r="E249">
        <v>44900</v>
      </c>
      <c r="F249">
        <v>48500</v>
      </c>
      <c r="G249">
        <v>52100</v>
      </c>
      <c r="H249">
        <v>55700</v>
      </c>
      <c r="I249">
        <v>59300</v>
      </c>
    </row>
    <row r="250" spans="1:9" ht="15">
      <c r="A250" s="38" t="s">
        <v>279</v>
      </c>
      <c r="B250">
        <v>37450</v>
      </c>
      <c r="C250">
        <v>42800</v>
      </c>
      <c r="D250">
        <v>48150</v>
      </c>
      <c r="E250">
        <v>53500</v>
      </c>
      <c r="F250">
        <v>57800</v>
      </c>
      <c r="G250">
        <v>62100</v>
      </c>
      <c r="H250">
        <v>66350</v>
      </c>
      <c r="I250">
        <v>70650</v>
      </c>
    </row>
    <row r="251" spans="1:9" ht="15">
      <c r="A251" s="38" t="s">
        <v>280</v>
      </c>
      <c r="B251">
        <v>30450</v>
      </c>
      <c r="C251">
        <v>34800</v>
      </c>
      <c r="D251">
        <v>39150</v>
      </c>
      <c r="E251">
        <v>43450</v>
      </c>
      <c r="F251">
        <v>46950</v>
      </c>
      <c r="G251">
        <v>50450</v>
      </c>
      <c r="H251">
        <v>53900</v>
      </c>
      <c r="I251">
        <v>57400</v>
      </c>
    </row>
    <row r="252" spans="1:9" ht="15">
      <c r="A252" s="38" t="s">
        <v>281</v>
      </c>
      <c r="B252">
        <v>32800</v>
      </c>
      <c r="C252">
        <v>37450</v>
      </c>
      <c r="D252">
        <v>42150</v>
      </c>
      <c r="E252">
        <v>46800</v>
      </c>
      <c r="F252">
        <v>50550</v>
      </c>
      <c r="G252">
        <v>54300</v>
      </c>
      <c r="H252">
        <v>58050</v>
      </c>
      <c r="I252">
        <v>61800</v>
      </c>
    </row>
    <row r="253" spans="1:9" ht="15">
      <c r="A253" s="38" t="s">
        <v>282</v>
      </c>
      <c r="B253">
        <v>31850</v>
      </c>
      <c r="C253">
        <v>36400</v>
      </c>
      <c r="D253">
        <v>40950</v>
      </c>
      <c r="E253">
        <v>45450</v>
      </c>
      <c r="F253">
        <v>49100</v>
      </c>
      <c r="G253">
        <v>52750</v>
      </c>
      <c r="H253">
        <v>56400</v>
      </c>
      <c r="I253">
        <v>60000</v>
      </c>
    </row>
    <row r="254" spans="1:9" ht="15">
      <c r="A254" s="38" t="s">
        <v>283</v>
      </c>
      <c r="B254">
        <v>29350</v>
      </c>
      <c r="C254">
        <v>33550</v>
      </c>
      <c r="D254">
        <v>37750</v>
      </c>
      <c r="E254">
        <v>41900</v>
      </c>
      <c r="F254">
        <v>45300</v>
      </c>
      <c r="G254">
        <v>48650</v>
      </c>
      <c r="H254">
        <v>52000</v>
      </c>
      <c r="I254">
        <v>55350</v>
      </c>
    </row>
    <row r="255" spans="1:9" ht="15">
      <c r="A255" s="38" t="s">
        <v>284</v>
      </c>
      <c r="B255">
        <v>29350</v>
      </c>
      <c r="C255">
        <v>33550</v>
      </c>
      <c r="D255">
        <v>37750</v>
      </c>
      <c r="E255">
        <v>41900</v>
      </c>
      <c r="F255">
        <v>45300</v>
      </c>
      <c r="G255">
        <v>48650</v>
      </c>
      <c r="H255">
        <v>52000</v>
      </c>
      <c r="I255">
        <v>55350</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HOMEBuyer Assistance Program Loan Calculator</dc:title>
  <dc:subject/>
  <dc:creator>HOME</dc:creator>
  <cp:keywords/>
  <dc:description/>
  <cp:lastModifiedBy>aversyp</cp:lastModifiedBy>
  <cp:lastPrinted>2014-04-16T20:41:59Z</cp:lastPrinted>
  <dcterms:created xsi:type="dcterms:W3CDTF">2011-03-03T18:26:21Z</dcterms:created>
  <dcterms:modified xsi:type="dcterms:W3CDTF">2016-08-05T15:04:35Z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