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65326" windowWidth="15180" windowHeight="11760" activeTab="1"/>
  </bookViews>
  <sheets>
    <sheet name="4HTC_local_issuer" sheetId="1" r:id="rId1"/>
    <sheet name="4HTC_TDHCA_Bond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<sst xmlns="http://schemas.openxmlformats.org/spreadsheetml/2006/main" count="549" uniqueCount="283">
  <si>
    <t>General</t>
  </si>
  <si>
    <t>Acq/Rehab</t>
  </si>
  <si>
    <t/>
  </si>
  <si>
    <t>Elderly</t>
  </si>
  <si>
    <t>Fort Worth</t>
  </si>
  <si>
    <t>Tarrant</t>
  </si>
  <si>
    <t>Previous TDHCA#</t>
  </si>
  <si>
    <t>City</t>
  </si>
  <si>
    <t>County</t>
  </si>
  <si>
    <t>Region</t>
  </si>
  <si>
    <t>Construction Type</t>
  </si>
  <si>
    <t>Total Units</t>
  </si>
  <si>
    <t>Applicant</t>
  </si>
  <si>
    <t>Applicant Contact</t>
  </si>
  <si>
    <t>Phone</t>
  </si>
  <si>
    <t>Email</t>
  </si>
  <si>
    <t>Bond Issuer</t>
  </si>
  <si>
    <t>Bond Issuer Contact</t>
  </si>
  <si>
    <t>Bond Issuer Phone</t>
  </si>
  <si>
    <t>Target Population</t>
  </si>
  <si>
    <t>Bond Reservation Amount</t>
  </si>
  <si>
    <t>Development Name</t>
  </si>
  <si>
    <t>Development Address</t>
  </si>
  <si>
    <t>Requested HTC Amount</t>
  </si>
  <si>
    <t>Recommended HTC Amount</t>
  </si>
  <si>
    <t>Applicant Phone</t>
  </si>
  <si>
    <t>Applicant Email</t>
  </si>
  <si>
    <t>Total Units:</t>
  </si>
  <si>
    <t>N/A</t>
  </si>
  <si>
    <t>Application Status</t>
  </si>
  <si>
    <t>Active</t>
  </si>
  <si>
    <t>ZIP Code</t>
  </si>
  <si>
    <t>NC</t>
  </si>
  <si>
    <t>Bond Reservation Date</t>
  </si>
  <si>
    <t>Bond Priority Designation</t>
  </si>
  <si>
    <t>Texas Department of Housing and Community Affairs</t>
  </si>
  <si>
    <t>Non-Competitive (4%) Housing Tax Credit (HTC) Program</t>
  </si>
  <si>
    <t>Application Status Log - Local Bond Issuer</t>
  </si>
  <si>
    <t>4% HTC Board Meeting Date</t>
  </si>
  <si>
    <t>Application Status Log - TDHCA as Bond Issuer</t>
  </si>
  <si>
    <t>Bond Expiration Date</t>
  </si>
  <si>
    <t>Recommended Bond Amount</t>
  </si>
  <si>
    <t xml:space="preserve"> Board Meeting Date</t>
  </si>
  <si>
    <t>TDHCA #</t>
  </si>
  <si>
    <t>*Application received Traditional Carryforward from Bond Review Board</t>
  </si>
  <si>
    <t>Total HTC/Bonds:</t>
  </si>
  <si>
    <t>Total HTC:</t>
  </si>
  <si>
    <t>Total Bonds Reserved:</t>
  </si>
  <si>
    <t>Not Yet Issued</t>
  </si>
  <si>
    <t>Denton</t>
  </si>
  <si>
    <t>Good Samaritan Towers</t>
  </si>
  <si>
    <t>7750 Lilac Way</t>
  </si>
  <si>
    <t>El Paso</t>
  </si>
  <si>
    <t>Lilac Way Good Samaritan Housing, Limited Partnership</t>
  </si>
  <si>
    <t>Sarah Andre</t>
  </si>
  <si>
    <t>(512) 698-3369</t>
  </si>
  <si>
    <t xml:space="preserve">sarah@structuretexas.com </t>
  </si>
  <si>
    <t>Pre-Application</t>
  </si>
  <si>
    <t>Midland</t>
  </si>
  <si>
    <t>Compass Pointe</t>
  </si>
  <si>
    <t>East side of Wayside Dr between Hicks Ave and Gist Ave</t>
  </si>
  <si>
    <t>Midland County HFC</t>
  </si>
  <si>
    <t>Jeanette Castaneda</t>
  </si>
  <si>
    <t>(432) 570-4753</t>
  </si>
  <si>
    <t>VDC Compass Pointe, LP</t>
  </si>
  <si>
    <t>Manish Verma</t>
  </si>
  <si>
    <t>(210) 530-0090</t>
  </si>
  <si>
    <t>manishv@versadevco.com</t>
  </si>
  <si>
    <t>Artist Lofts at Fort Worth Town Square</t>
  </si>
  <si>
    <t>401 West Lancaster Avenue</t>
  </si>
  <si>
    <t>Artist Lofts at FWTS, Ltd.</t>
  </si>
  <si>
    <t>Ola Assem</t>
  </si>
  <si>
    <t>(214) 521-3216</t>
  </si>
  <si>
    <t>olaassem@aol.com</t>
  </si>
  <si>
    <t>10503 Huebner Road</t>
  </si>
  <si>
    <t>San Antonio</t>
  </si>
  <si>
    <t>Bexar</t>
  </si>
  <si>
    <t>Christian Szymczak</t>
  </si>
  <si>
    <t>(310) 698-0739</t>
  </si>
  <si>
    <t>szymczak34@gmail.com</t>
  </si>
  <si>
    <t>Chisolm TAP Limited Partnership</t>
  </si>
  <si>
    <t>Cheyenne Village Apartments</t>
  </si>
  <si>
    <t>Chisolm Trace Apartments</t>
  </si>
  <si>
    <t>147 Cheyenne Avenue</t>
  </si>
  <si>
    <t>Cheyenne TAP Limited Partnership</t>
  </si>
  <si>
    <t>SW Corner of Loop 410 and Highway 16 S</t>
  </si>
  <si>
    <t>San Antonio Housing Trust Finance Corporation</t>
  </si>
  <si>
    <t>John Kenny</t>
  </si>
  <si>
    <t>(210) 735-2772</t>
  </si>
  <si>
    <t>Debra Guerrero</t>
  </si>
  <si>
    <t>(210) 487-7878</t>
  </si>
  <si>
    <t>dguerrero@nrpgroup.com</t>
  </si>
  <si>
    <t>Palo Alto Apartments</t>
  </si>
  <si>
    <t>Palo Alto Apartments Ltd.</t>
  </si>
  <si>
    <t>Denton Public Facility Corporation</t>
  </si>
  <si>
    <t>Sherri McDade</t>
  </si>
  <si>
    <t>(940) 383-3039</t>
  </si>
  <si>
    <t>2400 Block E. McKinney Street</t>
  </si>
  <si>
    <t>Denton Apartments</t>
  </si>
  <si>
    <t>McKinney Denton Apartments Ltd</t>
  </si>
  <si>
    <t>12/31/2017*</t>
  </si>
  <si>
    <t>Darson Marie Terrace</t>
  </si>
  <si>
    <t>3142 Weir Avenue</t>
  </si>
  <si>
    <t>Bexar County HFC</t>
  </si>
  <si>
    <t>Tina Smith Dean</t>
  </si>
  <si>
    <t>(210) 335-2455</t>
  </si>
  <si>
    <t>Darson Marie RHF Housing Partners, LP</t>
  </si>
  <si>
    <t>Kevin Gilchrist</t>
  </si>
  <si>
    <t>(562) 257-5146</t>
  </si>
  <si>
    <t>kevin.gilchrist@rhf.org</t>
  </si>
  <si>
    <t>Sagetree Terrace Apartments</t>
  </si>
  <si>
    <t>Houston</t>
  </si>
  <si>
    <t>Harris</t>
  </si>
  <si>
    <t>Harris County HFC</t>
  </si>
  <si>
    <t xml:space="preserve">Newsome Homes </t>
  </si>
  <si>
    <t>231 Amscott</t>
  </si>
  <si>
    <t>McKinney</t>
  </si>
  <si>
    <t>Collin</t>
  </si>
  <si>
    <t>McKinney HFC</t>
  </si>
  <si>
    <t>Roslyn Miller</t>
  </si>
  <si>
    <t>rmiller@mckinneyha.org</t>
  </si>
  <si>
    <t>(972) 542-5641</t>
  </si>
  <si>
    <t>Newsome Homes LP</t>
  </si>
  <si>
    <t>Janay Tieken</t>
  </si>
  <si>
    <t>(972) 547-7578</t>
  </si>
  <si>
    <t>Quail Meadows Apartments</t>
  </si>
  <si>
    <t>Quail Meadows 332 LP</t>
  </si>
  <si>
    <t>Balch Springs HFC</t>
  </si>
  <si>
    <t>3416 Hickory Tree Road</t>
  </si>
  <si>
    <t>Balch Springs</t>
  </si>
  <si>
    <t>Dallas</t>
  </si>
  <si>
    <t>Susy Cluse</t>
  </si>
  <si>
    <t>(972) 286-4477</t>
  </si>
  <si>
    <t>Harris Branch Senior</t>
  </si>
  <si>
    <t>Austin</t>
  </si>
  <si>
    <t>Travis</t>
  </si>
  <si>
    <t>Justin Hartz</t>
  </si>
  <si>
    <t>(512) 351-9352</t>
  </si>
  <si>
    <t>jhartz@ldgdevelopment.com</t>
  </si>
  <si>
    <t>Harris AAHCLDG, LP</t>
  </si>
  <si>
    <t>12331 Dessau Road</t>
  </si>
  <si>
    <t>Austin Affordable PFC, Inc.</t>
  </si>
  <si>
    <t>Ron Kowal</t>
  </si>
  <si>
    <t>(512) 477-4488</t>
  </si>
  <si>
    <t>15505 Bammel N. Houston Road</t>
  </si>
  <si>
    <t>Genie Frye</t>
  </si>
  <si>
    <t>(713) 221-3347</t>
  </si>
  <si>
    <t>Sagetree RHF Housing Partners, LP</t>
  </si>
  <si>
    <t>Sphinx at Fiji Lofts</t>
  </si>
  <si>
    <t>Jay O. Oji</t>
  </si>
  <si>
    <t>(214) 342-1400</t>
  </si>
  <si>
    <t>Jay@sdcus.com</t>
  </si>
  <si>
    <t>SDC Corinth III, LP</t>
  </si>
  <si>
    <t>301 South Corinth Street</t>
  </si>
  <si>
    <t>Approved</t>
  </si>
  <si>
    <t>Reserve at Quebec</t>
  </si>
  <si>
    <t>Brian McGeady</t>
  </si>
  <si>
    <t>(513) 588-2694</t>
  </si>
  <si>
    <t>brian.mcgeady@mvg.com</t>
  </si>
  <si>
    <t>Northeast of Buda Lane</t>
  </si>
  <si>
    <t>J.D. Johnson</t>
  </si>
  <si>
    <t>Tarrant County HFC</t>
  </si>
  <si>
    <t>(817) 884-1234</t>
  </si>
  <si>
    <t>Reserve at Quebec, LLC</t>
  </si>
  <si>
    <t>Pleasant Hill Senior Apartments</t>
  </si>
  <si>
    <t>Reserve at Springdale</t>
  </si>
  <si>
    <t>McKinney Denton Apartments, Ltd.</t>
  </si>
  <si>
    <t>s.mcdade@dentonhousingauthority.com</t>
  </si>
  <si>
    <t>3814 Lyons Avenue</t>
  </si>
  <si>
    <t>Houston HFC</t>
  </si>
  <si>
    <t>Jeff Smith</t>
  </si>
  <si>
    <t>(713) 461-2749</t>
  </si>
  <si>
    <t>Pleasant Hill Seniors 165, LP</t>
  </si>
  <si>
    <t>Jeff Gannon</t>
  </si>
  <si>
    <t>(281) 802-6973</t>
  </si>
  <si>
    <t>jgannon@tidewatermgt.com</t>
  </si>
  <si>
    <t>5605 Springdale Road</t>
  </si>
  <si>
    <t>Reserve at Springdale, LP</t>
  </si>
  <si>
    <t>David Knoll</t>
  </si>
  <si>
    <t>(512) 493-5908</t>
  </si>
  <si>
    <t>david.knoll@ryancompanies.com</t>
  </si>
  <si>
    <t>Aldrich 51</t>
  </si>
  <si>
    <t>2604 Aldrich Street</t>
  </si>
  <si>
    <t>Austin HFC</t>
  </si>
  <si>
    <t>David Potter</t>
  </si>
  <si>
    <t>(512) 974-3192</t>
  </si>
  <si>
    <t>Austin DMA Housing II, LLC</t>
  </si>
  <si>
    <t>Janine Sisak</t>
  </si>
  <si>
    <t>(512) 328-3232</t>
  </si>
  <si>
    <t>janines@dmacompanies.com</t>
  </si>
  <si>
    <t>Withdrawn</t>
  </si>
  <si>
    <t>Retreat at Westlock</t>
  </si>
  <si>
    <t>Texas 249 Access Road South and Westlock Drive</t>
  </si>
  <si>
    <t xml:space="preserve">Retreat at Westlock, Ltd. </t>
  </si>
  <si>
    <t>Miranda Ashline</t>
  </si>
  <si>
    <t>(409) 853-3681</t>
  </si>
  <si>
    <t>apps@itexgrp.com</t>
  </si>
  <si>
    <t>Timbers Apartments</t>
  </si>
  <si>
    <t>1034 Clayton Lane</t>
  </si>
  <si>
    <t>Eduardo Espinoza</t>
  </si>
  <si>
    <t>Timbers Clayton 104 Apartments, LP</t>
  </si>
  <si>
    <t>(213) 362-0260</t>
  </si>
  <si>
    <t>eespinoza@chavezfoundation.org</t>
  </si>
  <si>
    <t>Martha's Vineyard</t>
  </si>
  <si>
    <t>Dallas HFC</t>
  </si>
  <si>
    <t>Karen Schaffner</t>
  </si>
  <si>
    <t>Will Henderson</t>
  </si>
  <si>
    <t>3115 Crestview</t>
  </si>
  <si>
    <t>(214) 670-5390</t>
  </si>
  <si>
    <t>Unicom Crest Development, LP</t>
  </si>
  <si>
    <t>whenderson@carletonrp.com</t>
  </si>
  <si>
    <t>(214) 377-6558</t>
  </si>
  <si>
    <t>Updated as of July 31, 2015</t>
  </si>
  <si>
    <t>Fifty Oaks Apartments</t>
  </si>
  <si>
    <t>Rockport</t>
  </si>
  <si>
    <t>Aransas</t>
  </si>
  <si>
    <t>Sunrise Orchard Apartments</t>
  </si>
  <si>
    <t>5300 Sunrise Road</t>
  </si>
  <si>
    <t xml:space="preserve">Supportive </t>
  </si>
  <si>
    <t>Sunrise Orchard, LP</t>
  </si>
  <si>
    <t>Kim Buche</t>
  </si>
  <si>
    <t>(417) 720-1577</t>
  </si>
  <si>
    <t>Kim@VecinoGroup.com</t>
  </si>
  <si>
    <t>SFC FO, LP</t>
  </si>
  <si>
    <t>Duene Henry</t>
  </si>
  <si>
    <t>(949) 216-0210</t>
  </si>
  <si>
    <t>duene.henry@stepforwardcommunities.com</t>
  </si>
  <si>
    <t>501 East 2nd Strret</t>
  </si>
  <si>
    <t>Edinburg Village</t>
  </si>
  <si>
    <t>Edinburg</t>
  </si>
  <si>
    <t>701 South 4th Avenue</t>
  </si>
  <si>
    <t>Hidalgo</t>
  </si>
  <si>
    <t>SFC EV, LP</t>
  </si>
  <si>
    <t>Williamsburg Apartments</t>
  </si>
  <si>
    <t>2421 South Carrier Parkway</t>
  </si>
  <si>
    <t>Grand Prarie</t>
  </si>
  <si>
    <t xml:space="preserve">Dalcor Williamsburg, Ltd. </t>
  </si>
  <si>
    <t>Dale Dodson</t>
  </si>
  <si>
    <t>(972) 769-2002</t>
  </si>
  <si>
    <t>Prong Creek Apartments</t>
  </si>
  <si>
    <t>3900 W. Red Bird Lane</t>
  </si>
  <si>
    <t>Prong Creek Apartments, LLC</t>
  </si>
  <si>
    <t>Milton Allen</t>
  </si>
  <si>
    <t>(901) 581-9603</t>
  </si>
  <si>
    <t>valuecare@att.net</t>
  </si>
  <si>
    <t>Woodland Christian Towers</t>
  </si>
  <si>
    <t>600 East Tidwell Road</t>
  </si>
  <si>
    <t>12/11/2015 and 12/31/2017*</t>
  </si>
  <si>
    <t>1/16/2015 and 7/14/2015</t>
  </si>
  <si>
    <t xml:space="preserve">Woodland Towers, LP. </t>
  </si>
  <si>
    <t>Sara Erickson</t>
  </si>
  <si>
    <t>(510) 746-4129</t>
  </si>
  <si>
    <t>serickson@cchnc.org</t>
  </si>
  <si>
    <t>Application</t>
  </si>
  <si>
    <t>Tuckaway Apartments</t>
  </si>
  <si>
    <t>1740 Bagdad Road</t>
  </si>
  <si>
    <t>Cedar Park</t>
  </si>
  <si>
    <t>Williamson</t>
  </si>
  <si>
    <t>Capital Area HFC</t>
  </si>
  <si>
    <t>Jim Shaw</t>
  </si>
  <si>
    <t>(512) 347-9953</t>
  </si>
  <si>
    <t>Craig Lintner</t>
  </si>
  <si>
    <t>(317) 208-3769</t>
  </si>
  <si>
    <t>clintner@pedcor.net</t>
  </si>
  <si>
    <t>Pedcor Investments-2015-XCV, LP</t>
  </si>
  <si>
    <t>87th Street</t>
  </si>
  <si>
    <t>South Side of 87th between Yale Ave and Dawn Ave</t>
  </si>
  <si>
    <t>Odessa</t>
  </si>
  <si>
    <t>Ector</t>
  </si>
  <si>
    <t>Odessa HFC</t>
  </si>
  <si>
    <t>Jill Miller</t>
  </si>
  <si>
    <t>(432) 362-2349</t>
  </si>
  <si>
    <t>Odessa Housing Partnership, LP</t>
  </si>
  <si>
    <t>Craig Alter</t>
  </si>
  <si>
    <t>(512) 637-1283</t>
  </si>
  <si>
    <t>craig@delphihousing.com</t>
  </si>
  <si>
    <t>Gateway on Clarendon</t>
  </si>
  <si>
    <t xml:space="preserve">1526 E. Clarendon </t>
  </si>
  <si>
    <t>1526 E Clarendon LP</t>
  </si>
  <si>
    <t>Scott Galbraith</t>
  </si>
  <si>
    <t>(832) 454-7118</t>
  </si>
  <si>
    <t>dscottgalbraith@gmail.com</t>
  </si>
  <si>
    <t>Pre-Application/Withdrawn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</si>
</sst>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&quot;$&quot;#,##0.00;\(&quot;$&quot;#,##0.00\)"/>
    <numFmt numFmtId="166" formatCode="&quot;$&quot;#,##0"/>
    <numFmt numFmtId="167" formatCode="[$-409]dddd\,\ mmmm\ dd\,\ yyyy"/>
    <numFmt numFmtId="168" formatCode="[$-409]mmmm\ d\,\ yyyy;@"/>
    <numFmt numFmtId="169" formatCode="[$-409]d\-mmm\-yy;@"/>
    <numFmt numFmtId="170" formatCode="[$-409]h:mm:ss\ AM/PM"/>
    <numFmt numFmtId="171" formatCode="mmm\-yy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4"/>
      <color indexed="8"/>
      <name val="Cambria"/>
      <family val="1"/>
    </font>
    <font>
      <sz val="9"/>
      <name val="Calibri"/>
      <family val="2"/>
    </font>
    <font>
      <i/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4"/>
      <color theme="1"/>
      <name val="Cambria"/>
      <family val="1"/>
    </font>
    <font>
      <i/>
      <sz val="11"/>
      <color theme="1"/>
      <name val="Calibri"/>
      <family val="2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wrapText="1"/>
    </xf>
    <xf numFmtId="0" fontId="45" fillId="0" borderId="0" xfId="0" applyFont="1" applyBorder="1" applyAlignment="1">
      <alignment/>
    </xf>
    <xf numFmtId="0" fontId="4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47" fillId="33" borderId="0" xfId="0" applyFont="1" applyFill="1" applyBorder="1" applyAlignment="1">
      <alignment horizontal="left"/>
    </xf>
    <xf numFmtId="0" fontId="47" fillId="33" borderId="0" xfId="0" applyFont="1" applyFill="1" applyBorder="1" applyAlignment="1">
      <alignment horizontal="left" indent="8"/>
    </xf>
    <xf numFmtId="0" fontId="43" fillId="0" borderId="0" xfId="0" applyFont="1" applyAlignment="1">
      <alignment horizontal="left" indent="8"/>
    </xf>
    <xf numFmtId="0" fontId="0" fillId="0" borderId="0" xfId="0" applyAlignment="1">
      <alignment horizontal="left" indent="8"/>
    </xf>
    <xf numFmtId="0" fontId="45" fillId="0" borderId="0" xfId="0" applyFont="1" applyAlignment="1">
      <alignment wrapText="1"/>
    </xf>
    <xf numFmtId="0" fontId="46" fillId="0" borderId="0" xfId="0" applyFont="1" applyAlignment="1">
      <alignment horizontal="left"/>
    </xf>
    <xf numFmtId="3" fontId="46" fillId="0" borderId="0" xfId="0" applyNumberFormat="1" applyFont="1" applyAlignment="1">
      <alignment horizontal="center"/>
    </xf>
    <xf numFmtId="0" fontId="46" fillId="0" borderId="0" xfId="0" applyFont="1" applyAlignment="1">
      <alignment horizontal="center" wrapText="1"/>
    </xf>
    <xf numFmtId="166" fontId="46" fillId="0" borderId="0" xfId="0" applyNumberFormat="1" applyFont="1" applyAlignment="1">
      <alignment/>
    </xf>
    <xf numFmtId="166" fontId="22" fillId="0" borderId="0" xfId="58" applyNumberFormat="1" applyFont="1" applyBorder="1">
      <alignment/>
      <protection/>
    </xf>
    <xf numFmtId="0" fontId="46" fillId="0" borderId="0" xfId="0" applyFont="1" applyAlignment="1">
      <alignment horizontal="center"/>
    </xf>
    <xf numFmtId="169" fontId="0" fillId="0" borderId="0" xfId="0" applyNumberFormat="1" applyAlignment="1">
      <alignment horizontal="center"/>
    </xf>
    <xf numFmtId="169" fontId="45" fillId="0" borderId="0" xfId="0" applyNumberFormat="1" applyFont="1" applyAlignment="1">
      <alignment/>
    </xf>
    <xf numFmtId="0" fontId="22" fillId="34" borderId="10" xfId="59" applyFont="1" applyFill="1" applyBorder="1" applyAlignment="1">
      <alignment horizontal="center" wrapText="1"/>
      <protection/>
    </xf>
    <xf numFmtId="0" fontId="22" fillId="34" borderId="10" xfId="57" applyFont="1" applyFill="1" applyBorder="1" applyAlignment="1">
      <alignment horizontal="center" wrapText="1"/>
      <protection/>
    </xf>
    <xf numFmtId="0" fontId="21" fillId="0" borderId="11" xfId="59" applyFont="1" applyFill="1" applyBorder="1" applyAlignment="1">
      <alignment horizontal="center" wrapText="1"/>
      <protection/>
    </xf>
    <xf numFmtId="0" fontId="21" fillId="0" borderId="11" xfId="58" applyFont="1" applyFill="1" applyBorder="1" applyAlignment="1">
      <alignment horizontal="center" wrapText="1"/>
      <protection/>
    </xf>
    <xf numFmtId="0" fontId="21" fillId="0" borderId="11" xfId="59" applyFont="1" applyFill="1" applyBorder="1" applyAlignment="1">
      <alignment wrapText="1"/>
      <protection/>
    </xf>
    <xf numFmtId="166" fontId="21" fillId="0" borderId="11" xfId="59" applyNumberFormat="1" applyFont="1" applyFill="1" applyBorder="1" applyAlignment="1">
      <alignment horizontal="right" wrapText="1"/>
      <protection/>
    </xf>
    <xf numFmtId="0" fontId="21" fillId="0" borderId="0" xfId="59" applyFont="1" applyFill="1" applyBorder="1" applyAlignment="1">
      <alignment horizontal="center" wrapText="1"/>
      <protection/>
    </xf>
    <xf numFmtId="0" fontId="21" fillId="0" borderId="0" xfId="58" applyFont="1" applyFill="1" applyBorder="1" applyAlignment="1">
      <alignment horizontal="center" wrapText="1"/>
      <protection/>
    </xf>
    <xf numFmtId="0" fontId="21" fillId="0" borderId="0" xfId="59" applyFont="1" applyFill="1" applyBorder="1" applyAlignment="1">
      <alignment wrapText="1"/>
      <protection/>
    </xf>
    <xf numFmtId="0" fontId="22" fillId="0" borderId="0" xfId="59" applyFont="1" applyFill="1" applyBorder="1" applyAlignment="1">
      <alignment horizontal="center" wrapText="1"/>
      <protection/>
    </xf>
    <xf numFmtId="166" fontId="21" fillId="0" borderId="0" xfId="59" applyNumberFormat="1" applyFont="1" applyFill="1" applyBorder="1" applyAlignment="1">
      <alignment horizontal="right" wrapText="1"/>
      <protection/>
    </xf>
    <xf numFmtId="166" fontId="22" fillId="0" borderId="0" xfId="59" applyNumberFormat="1" applyFont="1" applyBorder="1">
      <alignment/>
      <protection/>
    </xf>
    <xf numFmtId="166" fontId="21" fillId="0" borderId="0" xfId="59" applyNumberFormat="1" applyFont="1" applyBorder="1">
      <alignment/>
      <protection/>
    </xf>
    <xf numFmtId="0" fontId="46" fillId="0" borderId="0" xfId="0" applyFont="1" applyAlignment="1">
      <alignment horizontal="right"/>
    </xf>
    <xf numFmtId="14" fontId="21" fillId="0" borderId="11" xfId="59" applyNumberFormat="1" applyFont="1" applyFill="1" applyBorder="1" applyAlignment="1">
      <alignment horizontal="center" wrapText="1"/>
      <protection/>
    </xf>
    <xf numFmtId="14" fontId="21" fillId="0" borderId="0" xfId="59" applyNumberFormat="1" applyFont="1" applyFill="1" applyBorder="1" applyAlignment="1">
      <alignment horizontal="center" wrapText="1"/>
      <protection/>
    </xf>
    <xf numFmtId="14" fontId="21" fillId="0" borderId="0" xfId="59" applyNumberFormat="1" applyFont="1" applyBorder="1" applyAlignment="1">
      <alignment horizontal="center"/>
      <protection/>
    </xf>
    <xf numFmtId="14" fontId="45" fillId="0" borderId="0" xfId="0" applyNumberFormat="1" applyFont="1" applyAlignment="1">
      <alignment horizontal="center"/>
    </xf>
    <xf numFmtId="169" fontId="22" fillId="34" borderId="10" xfId="59" applyNumberFormat="1" applyFont="1" applyFill="1" applyBorder="1" applyAlignment="1">
      <alignment horizontal="center" wrapText="1"/>
      <protection/>
    </xf>
    <xf numFmtId="14" fontId="21" fillId="0" borderId="11" xfId="58" applyNumberFormat="1" applyFont="1" applyFill="1" applyBorder="1" applyAlignment="1">
      <alignment horizontal="center" wrapText="1"/>
      <protection/>
    </xf>
    <xf numFmtId="0" fontId="21" fillId="0" borderId="11" xfId="58" applyFont="1" applyFill="1" applyBorder="1" applyAlignment="1">
      <alignment wrapText="1"/>
      <protection/>
    </xf>
    <xf numFmtId="166" fontId="21" fillId="0" borderId="11" xfId="58" applyNumberFormat="1" applyFont="1" applyFill="1" applyBorder="1" applyAlignment="1">
      <alignment horizontal="right" wrapText="1"/>
      <protection/>
    </xf>
    <xf numFmtId="14" fontId="21" fillId="0" borderId="0" xfId="58" applyNumberFormat="1" applyFont="1" applyFill="1" applyBorder="1" applyAlignment="1">
      <alignment horizontal="center" wrapText="1"/>
      <protection/>
    </xf>
    <xf numFmtId="0" fontId="21" fillId="0" borderId="0" xfId="58" applyFont="1" applyFill="1" applyBorder="1" applyAlignment="1">
      <alignment wrapText="1"/>
      <protection/>
    </xf>
    <xf numFmtId="0" fontId="22" fillId="0" borderId="0" xfId="58" applyFont="1" applyFill="1" applyBorder="1" applyAlignment="1">
      <alignment horizontal="center" wrapText="1"/>
      <protection/>
    </xf>
    <xf numFmtId="166" fontId="22" fillId="0" borderId="0" xfId="58" applyNumberFormat="1" applyFont="1" applyFill="1" applyBorder="1" applyAlignment="1">
      <alignment horizontal="right" wrapText="1"/>
      <protection/>
    </xf>
    <xf numFmtId="166" fontId="21" fillId="0" borderId="0" xfId="58" applyNumberFormat="1" applyFont="1" applyFill="1" applyBorder="1" applyAlignment="1">
      <alignment horizontal="right" wrapText="1"/>
      <protection/>
    </xf>
    <xf numFmtId="166" fontId="21" fillId="0" borderId="0" xfId="58" applyNumberFormat="1" applyFont="1" applyBorder="1">
      <alignment/>
      <protection/>
    </xf>
    <xf numFmtId="3" fontId="22" fillId="0" borderId="0" xfId="58" applyNumberFormat="1" applyFont="1" applyFill="1" applyBorder="1" applyAlignment="1">
      <alignment horizontal="center" wrapText="1"/>
      <protection/>
    </xf>
    <xf numFmtId="0" fontId="45" fillId="0" borderId="11" xfId="0" applyFont="1" applyBorder="1" applyAlignment="1">
      <alignment/>
    </xf>
    <xf numFmtId="166" fontId="21" fillId="0" borderId="11" xfId="59" applyNumberFormat="1" applyFont="1" applyFill="1" applyBorder="1" applyAlignment="1">
      <alignment horizontal="center" wrapText="1"/>
      <protection/>
    </xf>
    <xf numFmtId="166" fontId="21" fillId="0" borderId="11" xfId="58" applyNumberFormat="1" applyFont="1" applyFill="1" applyBorder="1">
      <alignment/>
      <protection/>
    </xf>
    <xf numFmtId="0" fontId="45" fillId="0" borderId="0" xfId="0" applyFont="1" applyFill="1" applyAlignment="1">
      <alignment/>
    </xf>
    <xf numFmtId="3" fontId="22" fillId="0" borderId="0" xfId="59" applyNumberFormat="1" applyFont="1" applyFill="1" applyBorder="1" applyAlignment="1">
      <alignment horizontal="center" wrapText="1"/>
      <protection/>
    </xf>
    <xf numFmtId="0" fontId="21" fillId="0" borderId="11" xfId="59" applyFont="1" applyFill="1" applyBorder="1" applyAlignment="1">
      <alignment horizontal="left" wrapText="1"/>
      <protection/>
    </xf>
    <xf numFmtId="3" fontId="21" fillId="0" borderId="0" xfId="58" applyNumberFormat="1" applyFont="1" applyFill="1" applyBorder="1" applyAlignment="1">
      <alignment horizontal="center" wrapText="1"/>
      <protection/>
    </xf>
    <xf numFmtId="166" fontId="21" fillId="0" borderId="0" xfId="58" applyNumberFormat="1" applyFont="1" applyFill="1" applyBorder="1" applyAlignment="1">
      <alignment horizontal="center" wrapText="1"/>
      <protection/>
    </xf>
    <xf numFmtId="0" fontId="45" fillId="0" borderId="0" xfId="0" applyFont="1" applyFill="1" applyBorder="1" applyAlignment="1">
      <alignment/>
    </xf>
    <xf numFmtId="0" fontId="21" fillId="35" borderId="11" xfId="58" applyFont="1" applyFill="1" applyBorder="1" applyAlignment="1">
      <alignment horizontal="center" wrapText="1"/>
      <protection/>
    </xf>
    <xf numFmtId="3" fontId="21" fillId="0" borderId="11" xfId="58" applyNumberFormat="1" applyFont="1" applyFill="1" applyBorder="1" applyAlignment="1">
      <alignment horizontal="center" wrapText="1"/>
      <protection/>
    </xf>
    <xf numFmtId="166" fontId="21" fillId="0" borderId="11" xfId="58" applyNumberFormat="1" applyFont="1" applyBorder="1">
      <alignment/>
      <protection/>
    </xf>
    <xf numFmtId="0" fontId="45" fillId="0" borderId="11" xfId="0" applyFont="1" applyFill="1" applyBorder="1" applyAlignment="1">
      <alignment/>
    </xf>
    <xf numFmtId="0" fontId="45" fillId="0" borderId="11" xfId="0" applyFont="1" applyFill="1" applyBorder="1" applyAlignment="1">
      <alignment horizontal="center"/>
    </xf>
    <xf numFmtId="166" fontId="21" fillId="0" borderId="11" xfId="59" applyNumberFormat="1" applyFont="1" applyFill="1" applyBorder="1" applyAlignment="1">
      <alignment horizontal="right"/>
      <protection/>
    </xf>
    <xf numFmtId="0" fontId="45" fillId="0" borderId="11" xfId="0" applyFont="1" applyFill="1" applyBorder="1" applyAlignment="1">
      <alignment horizontal="left" wrapText="1"/>
    </xf>
    <xf numFmtId="0" fontId="45" fillId="0" borderId="0" xfId="0" applyFont="1" applyFill="1" applyBorder="1" applyAlignment="1">
      <alignment horizontal="center"/>
    </xf>
    <xf numFmtId="14" fontId="21" fillId="0" borderId="11" xfId="59" applyNumberFormat="1" applyFont="1" applyFill="1" applyBorder="1" applyAlignment="1">
      <alignment horizontal="center"/>
      <protection/>
    </xf>
    <xf numFmtId="166" fontId="21" fillId="0" borderId="11" xfId="59" applyNumberFormat="1" applyFont="1" applyFill="1" applyBorder="1">
      <alignment/>
      <protection/>
    </xf>
    <xf numFmtId="14" fontId="21" fillId="0" borderId="0" xfId="59" applyNumberFormat="1" applyFont="1" applyFill="1" applyBorder="1" applyAlignment="1">
      <alignment horizontal="center"/>
      <protection/>
    </xf>
    <xf numFmtId="0" fontId="46" fillId="0" borderId="0" xfId="0" applyFont="1" applyFill="1" applyAlignment="1">
      <alignment horizontal="right"/>
    </xf>
    <xf numFmtId="166" fontId="22" fillId="0" borderId="0" xfId="59" applyNumberFormat="1" applyFont="1" applyFill="1" applyBorder="1">
      <alignment/>
      <protection/>
    </xf>
    <xf numFmtId="166" fontId="21" fillId="0" borderId="0" xfId="59" applyNumberFormat="1" applyFont="1" applyFill="1" applyBorder="1">
      <alignment/>
      <protection/>
    </xf>
    <xf numFmtId="0" fontId="24" fillId="0" borderId="11" xfId="59" applyFont="1" applyFill="1" applyBorder="1" applyAlignment="1">
      <alignment horizontal="center" wrapText="1"/>
      <protection/>
    </xf>
    <xf numFmtId="14" fontId="24" fillId="0" borderId="11" xfId="59" applyNumberFormat="1" applyFont="1" applyFill="1" applyBorder="1" applyAlignment="1">
      <alignment horizontal="center" wrapText="1"/>
      <protection/>
    </xf>
    <xf numFmtId="0" fontId="24" fillId="0" borderId="11" xfId="59" applyFont="1" applyFill="1" applyBorder="1" applyAlignment="1">
      <alignment horizontal="left" wrapText="1"/>
      <protection/>
    </xf>
    <xf numFmtId="0" fontId="24" fillId="0" borderId="11" xfId="0" applyFont="1" applyFill="1" applyBorder="1" applyAlignment="1">
      <alignment horizontal="center"/>
    </xf>
    <xf numFmtId="166" fontId="24" fillId="0" borderId="11" xfId="59" applyNumberFormat="1" applyFont="1" applyFill="1" applyBorder="1" applyAlignment="1">
      <alignment horizontal="right"/>
      <protection/>
    </xf>
    <xf numFmtId="166" fontId="24" fillId="0" borderId="11" xfId="59" applyNumberFormat="1" applyFont="1" applyFill="1" applyBorder="1" applyAlignment="1">
      <alignment horizontal="right" wrapText="1"/>
      <protection/>
    </xf>
    <xf numFmtId="166" fontId="24" fillId="0" borderId="11" xfId="59" applyNumberFormat="1" applyFont="1" applyFill="1" applyBorder="1" applyAlignment="1">
      <alignment horizontal="center" wrapText="1"/>
      <protection/>
    </xf>
    <xf numFmtId="0" fontId="24" fillId="0" borderId="11" xfId="0" applyFont="1" applyFill="1" applyBorder="1" applyAlignment="1">
      <alignment horizontal="left" wrapText="1"/>
    </xf>
    <xf numFmtId="0" fontId="24" fillId="0" borderId="11" xfId="0" applyFont="1" applyFill="1" applyBorder="1" applyAlignment="1">
      <alignment/>
    </xf>
    <xf numFmtId="0" fontId="24" fillId="0" borderId="0" xfId="0" applyFont="1" applyFill="1" applyBorder="1" applyAlignment="1">
      <alignment horizontal="center"/>
    </xf>
    <xf numFmtId="0" fontId="45" fillId="0" borderId="11" xfId="0" applyFont="1" applyBorder="1" applyAlignment="1">
      <alignment wrapText="1"/>
    </xf>
    <xf numFmtId="0" fontId="0" fillId="0" borderId="0" xfId="0" applyBorder="1" applyAlignment="1">
      <alignment/>
    </xf>
    <xf numFmtId="0" fontId="48" fillId="0" borderId="0" xfId="0" applyFont="1" applyBorder="1" applyAlignment="1">
      <alignment horizontal="left"/>
    </xf>
    <xf numFmtId="0" fontId="46" fillId="0" borderId="0" xfId="0" applyFont="1" applyAlignment="1">
      <alignment horizontal="right" wrapText="1"/>
    </xf>
    <xf numFmtId="0" fontId="49" fillId="0" borderId="0" xfId="0" applyFont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4HTC_local_issuer" xfId="57"/>
    <cellStyle name="Normal_4HTC_local_issuer_1" xfId="58"/>
    <cellStyle name="Normal_4HTC_TDHCA_Bond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171450</xdr:rowOff>
    </xdr:from>
    <xdr:to>
      <xdr:col>4</xdr:col>
      <xdr:colOff>152400</xdr:colOff>
      <xdr:row>4</xdr:row>
      <xdr:rowOff>9525</xdr:rowOff>
    </xdr:to>
    <xdr:pic>
      <xdr:nvPicPr>
        <xdr:cNvPr id="1" name="Picture 1" descr="tdhca_flag_logo_smal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71450"/>
          <a:ext cx="24765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171450</xdr:rowOff>
    </xdr:from>
    <xdr:to>
      <xdr:col>4</xdr:col>
      <xdr:colOff>333375</xdr:colOff>
      <xdr:row>4</xdr:row>
      <xdr:rowOff>9525</xdr:rowOff>
    </xdr:to>
    <xdr:pic>
      <xdr:nvPicPr>
        <xdr:cNvPr id="1" name="Picture 1" descr="tdhca_flag_logo_smal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71450"/>
          <a:ext cx="27146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rickson@cchnc.org" TargetMode="External" /><Relationship Id="rId2" Type="http://schemas.openxmlformats.org/officeDocument/2006/relationships/hyperlink" Target="mailto:eespinoza@chavezfoundation.org" TargetMode="External" /><Relationship Id="rId3" Type="http://schemas.openxmlformats.org/officeDocument/2006/relationships/hyperlink" Target="mailto:whenderson@carletonrp.com" TargetMode="External" /><Relationship Id="rId4" Type="http://schemas.openxmlformats.org/officeDocument/2006/relationships/hyperlink" Target="mailto:apps@itexgrp.com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im@VecinoGroup.com" TargetMode="External" /><Relationship Id="rId2" Type="http://schemas.openxmlformats.org/officeDocument/2006/relationships/hyperlink" Target="mailto:valuecare@att.net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44"/>
  <sheetViews>
    <sheetView showGridLines="0" zoomScale="90" zoomScaleNormal="90" workbookViewId="0" topLeftCell="A1">
      <selection activeCell="A6" sqref="A6:E6"/>
    </sheetView>
  </sheetViews>
  <sheetFormatPr defaultColWidth="9.140625" defaultRowHeight="15"/>
  <cols>
    <col min="1" max="1" width="7.28125" style="5" bestFit="1" customWidth="1"/>
    <col min="2" max="2" width="6.8515625" style="5" customWidth="1"/>
    <col min="3" max="3" width="10.28125" style="5" customWidth="1"/>
    <col min="4" max="4" width="10.8515625" style="5" customWidth="1"/>
    <col min="5" max="5" width="19.8515625" style="0" customWidth="1"/>
    <col min="6" max="6" width="23.8515625" style="0" customWidth="1"/>
    <col min="7" max="7" width="10.421875" style="5" bestFit="1" customWidth="1"/>
    <col min="8" max="8" width="10.8515625" style="5" customWidth="1"/>
    <col min="9" max="9" width="7.00390625" style="5" bestFit="1" customWidth="1"/>
    <col min="10" max="10" width="5.57421875" style="0" customWidth="1"/>
    <col min="11" max="11" width="11.00390625" style="5" customWidth="1"/>
    <col min="12" max="12" width="5.57421875" style="5" bestFit="1" customWidth="1"/>
    <col min="13" max="13" width="10.140625" style="5" customWidth="1"/>
    <col min="14" max="14" width="17.28125" style="0" bestFit="1" customWidth="1"/>
    <col min="15" max="15" width="12.7109375" style="0" bestFit="1" customWidth="1"/>
    <col min="16" max="16" width="21.140625" style="0" bestFit="1" customWidth="1"/>
    <col min="17" max="17" width="15.57421875" style="0" bestFit="1" customWidth="1"/>
    <col min="18" max="18" width="12.00390625" style="0" customWidth="1"/>
    <col min="19" max="19" width="9.421875" style="5" bestFit="1" customWidth="1"/>
    <col min="20" max="20" width="11.28125" style="5" customWidth="1"/>
    <col min="21" max="21" width="15.421875" style="0" bestFit="1" customWidth="1"/>
    <col min="22" max="22" width="9.140625" style="5" customWidth="1"/>
    <col min="23" max="23" width="28.140625" style="0" bestFit="1" customWidth="1"/>
    <col min="24" max="24" width="14.8515625" style="0" bestFit="1" customWidth="1"/>
    <col min="25" max="25" width="12.28125" style="0" bestFit="1" customWidth="1"/>
    <col min="26" max="26" width="33.140625" style="0" customWidth="1"/>
  </cols>
  <sheetData>
    <row r="1" ht="15"/>
    <row r="2" spans="1:11" ht="18" customHeight="1">
      <c r="A2" s="83"/>
      <c r="B2" s="83"/>
      <c r="C2" s="83"/>
      <c r="D2" s="83"/>
      <c r="E2" s="8" t="s">
        <v>35</v>
      </c>
      <c r="F2" s="9"/>
      <c r="G2" s="9"/>
      <c r="H2" s="9"/>
      <c r="I2" s="9"/>
      <c r="J2" s="9"/>
      <c r="K2" s="10"/>
    </row>
    <row r="3" spans="1:11" ht="18" customHeight="1">
      <c r="A3" s="6"/>
      <c r="B3" s="6"/>
      <c r="C3" s="6"/>
      <c r="D3" s="6"/>
      <c r="E3" s="8" t="s">
        <v>36</v>
      </c>
      <c r="F3" s="9"/>
      <c r="G3" s="9"/>
      <c r="H3" s="9"/>
      <c r="I3" s="9"/>
      <c r="J3" s="9"/>
      <c r="K3" s="10"/>
    </row>
    <row r="4" spans="1:11" ht="18" customHeight="1">
      <c r="A4" s="6"/>
      <c r="B4" s="6"/>
      <c r="C4" s="6"/>
      <c r="D4" s="6"/>
      <c r="E4" s="8" t="s">
        <v>37</v>
      </c>
      <c r="F4" s="9"/>
      <c r="G4" s="9"/>
      <c r="H4" s="9"/>
      <c r="I4" s="9"/>
      <c r="J4" s="9"/>
      <c r="K4" s="10"/>
    </row>
    <row r="5" spans="1:6" ht="18">
      <c r="A5" s="6"/>
      <c r="B5" s="6"/>
      <c r="C5" s="6"/>
      <c r="D5" s="6"/>
      <c r="F5" s="7"/>
    </row>
    <row r="6" spans="1:6" ht="18">
      <c r="A6" s="84" t="s">
        <v>212</v>
      </c>
      <c r="B6" s="84"/>
      <c r="C6" s="84"/>
      <c r="D6" s="84"/>
      <c r="E6" s="84"/>
      <c r="F6" s="7"/>
    </row>
    <row r="7" spans="1:4" ht="21.75" customHeight="1">
      <c r="A7" s="6"/>
      <c r="B7" s="6"/>
      <c r="C7" s="6"/>
      <c r="D7" s="6"/>
    </row>
    <row r="8" spans="1:26" s="11" customFormat="1" ht="74.25" customHeight="1">
      <c r="A8" s="21" t="s">
        <v>43</v>
      </c>
      <c r="B8" s="21" t="s">
        <v>6</v>
      </c>
      <c r="C8" s="21" t="s">
        <v>29</v>
      </c>
      <c r="D8" s="21" t="s">
        <v>38</v>
      </c>
      <c r="E8" s="21" t="s">
        <v>21</v>
      </c>
      <c r="F8" s="21" t="s">
        <v>22</v>
      </c>
      <c r="G8" s="21" t="s">
        <v>7</v>
      </c>
      <c r="H8" s="21" t="s">
        <v>8</v>
      </c>
      <c r="I8" s="21" t="s">
        <v>31</v>
      </c>
      <c r="J8" s="21" t="s">
        <v>9</v>
      </c>
      <c r="K8" s="21" t="s">
        <v>10</v>
      </c>
      <c r="L8" s="21" t="s">
        <v>11</v>
      </c>
      <c r="M8" s="21" t="s">
        <v>19</v>
      </c>
      <c r="N8" s="21" t="s">
        <v>23</v>
      </c>
      <c r="O8" s="21" t="s">
        <v>24</v>
      </c>
      <c r="P8" s="21" t="s">
        <v>16</v>
      </c>
      <c r="Q8" s="21" t="s">
        <v>17</v>
      </c>
      <c r="R8" s="21" t="s">
        <v>18</v>
      </c>
      <c r="S8" s="21" t="s">
        <v>33</v>
      </c>
      <c r="T8" s="21" t="s">
        <v>40</v>
      </c>
      <c r="U8" s="21" t="s">
        <v>20</v>
      </c>
      <c r="V8" s="21" t="s">
        <v>34</v>
      </c>
      <c r="W8" s="21" t="s">
        <v>12</v>
      </c>
      <c r="X8" s="21" t="s">
        <v>13</v>
      </c>
      <c r="Y8" s="21" t="s">
        <v>25</v>
      </c>
      <c r="Z8" s="21" t="s">
        <v>26</v>
      </c>
    </row>
    <row r="9" spans="1:26" s="3" customFormat="1" ht="8.25" customHeight="1">
      <c r="A9" s="27"/>
      <c r="B9" s="27"/>
      <c r="C9" s="27"/>
      <c r="D9" s="42"/>
      <c r="E9" s="43"/>
      <c r="F9" s="43"/>
      <c r="G9" s="27"/>
      <c r="H9" s="27"/>
      <c r="I9" s="27"/>
      <c r="J9" s="27"/>
      <c r="K9" s="27"/>
      <c r="L9" s="27"/>
      <c r="M9" s="27"/>
      <c r="N9" s="46"/>
      <c r="O9" s="47"/>
      <c r="P9" s="43"/>
      <c r="Q9" s="43"/>
      <c r="R9" s="43"/>
      <c r="S9" s="42"/>
      <c r="T9" s="42"/>
      <c r="U9" s="46"/>
      <c r="V9" s="27"/>
      <c r="W9" s="43"/>
      <c r="X9" s="43"/>
      <c r="Y9" s="43"/>
      <c r="Z9" s="43"/>
    </row>
    <row r="10" spans="1:26" s="1" customFormat="1" ht="24" customHeight="1" hidden="1">
      <c r="A10" s="58"/>
      <c r="B10" s="23">
        <v>14433</v>
      </c>
      <c r="C10" s="23" t="s">
        <v>30</v>
      </c>
      <c r="D10" s="39">
        <v>42131</v>
      </c>
      <c r="E10" s="40" t="s">
        <v>98</v>
      </c>
      <c r="F10" s="40" t="s">
        <v>97</v>
      </c>
      <c r="G10" s="23" t="s">
        <v>49</v>
      </c>
      <c r="H10" s="23" t="s">
        <v>49</v>
      </c>
      <c r="I10" s="23">
        <v>76209</v>
      </c>
      <c r="J10" s="23">
        <v>3</v>
      </c>
      <c r="K10" s="23" t="s">
        <v>32</v>
      </c>
      <c r="L10" s="23">
        <v>322</v>
      </c>
      <c r="M10" s="23" t="s">
        <v>0</v>
      </c>
      <c r="N10" s="41">
        <v>1487464</v>
      </c>
      <c r="O10" s="41">
        <v>0</v>
      </c>
      <c r="P10" s="40" t="s">
        <v>94</v>
      </c>
      <c r="Q10" s="40" t="s">
        <v>95</v>
      </c>
      <c r="R10" s="40" t="s">
        <v>96</v>
      </c>
      <c r="S10" s="39">
        <v>41955</v>
      </c>
      <c r="T10" s="39">
        <v>42105</v>
      </c>
      <c r="U10" s="41">
        <v>25000000</v>
      </c>
      <c r="V10" s="23" t="s">
        <v>28</v>
      </c>
      <c r="W10" s="40" t="s">
        <v>99</v>
      </c>
      <c r="X10" s="40" t="s">
        <v>89</v>
      </c>
      <c r="Y10" s="40" t="s">
        <v>90</v>
      </c>
      <c r="Z10" s="49" t="s">
        <v>91</v>
      </c>
    </row>
    <row r="11" spans="1:26" s="3" customFormat="1" ht="25.5" customHeight="1" hidden="1">
      <c r="A11" s="27"/>
      <c r="B11" s="27"/>
      <c r="C11" s="27"/>
      <c r="D11" s="42"/>
      <c r="E11" s="43"/>
      <c r="F11" s="43"/>
      <c r="G11" s="27"/>
      <c r="H11" s="27"/>
      <c r="I11" s="27"/>
      <c r="J11" s="27"/>
      <c r="K11" s="44" t="s">
        <v>27</v>
      </c>
      <c r="L11" s="48">
        <f>SUM(L10:L10)</f>
        <v>322</v>
      </c>
      <c r="M11" s="44" t="s">
        <v>46</v>
      </c>
      <c r="N11" s="45">
        <f>SUM(N10:N10)</f>
        <v>1487464</v>
      </c>
      <c r="O11" s="45">
        <f>SUM(O10:O10)</f>
        <v>0</v>
      </c>
      <c r="P11" s="43"/>
      <c r="Q11" s="43"/>
      <c r="R11" s="43"/>
      <c r="S11" s="42"/>
      <c r="T11" s="42"/>
      <c r="U11" s="46"/>
      <c r="V11" s="27"/>
      <c r="W11" s="43"/>
      <c r="X11" s="43"/>
      <c r="Y11" s="43"/>
      <c r="Z11" s="43"/>
    </row>
    <row r="12" spans="1:26" s="3" customFormat="1" ht="8.25" customHeight="1" hidden="1">
      <c r="A12" s="27"/>
      <c r="B12" s="27"/>
      <c r="C12" s="27"/>
      <c r="D12" s="42"/>
      <c r="E12" s="43"/>
      <c r="F12" s="43"/>
      <c r="G12" s="27"/>
      <c r="H12" s="27"/>
      <c r="I12" s="27"/>
      <c r="J12" s="27"/>
      <c r="K12" s="27"/>
      <c r="L12" s="27"/>
      <c r="M12" s="27"/>
      <c r="N12" s="46"/>
      <c r="O12" s="47"/>
      <c r="P12" s="43"/>
      <c r="Q12" s="43"/>
      <c r="R12" s="43"/>
      <c r="S12" s="42"/>
      <c r="T12" s="42"/>
      <c r="U12" s="46"/>
      <c r="V12" s="27"/>
      <c r="W12" s="43"/>
      <c r="X12" s="43"/>
      <c r="Y12" s="43"/>
      <c r="Z12" s="43"/>
    </row>
    <row r="13" spans="1:26" s="3" customFormat="1" ht="24" customHeight="1">
      <c r="A13" s="23">
        <v>15401</v>
      </c>
      <c r="B13" s="23"/>
      <c r="C13" s="23" t="s">
        <v>154</v>
      </c>
      <c r="D13" s="39">
        <v>42110</v>
      </c>
      <c r="E13" s="40" t="s">
        <v>114</v>
      </c>
      <c r="F13" s="40" t="s">
        <v>115</v>
      </c>
      <c r="G13" s="23" t="s">
        <v>116</v>
      </c>
      <c r="H13" s="23" t="s">
        <v>117</v>
      </c>
      <c r="I13" s="23">
        <v>75069</v>
      </c>
      <c r="J13" s="23">
        <v>3</v>
      </c>
      <c r="K13" s="23" t="s">
        <v>32</v>
      </c>
      <c r="L13" s="23">
        <v>180</v>
      </c>
      <c r="M13" s="23" t="s">
        <v>3</v>
      </c>
      <c r="N13" s="41">
        <v>844140</v>
      </c>
      <c r="O13" s="60">
        <v>844140</v>
      </c>
      <c r="P13" s="40" t="s">
        <v>118</v>
      </c>
      <c r="Q13" s="40" t="s">
        <v>123</v>
      </c>
      <c r="R13" s="40" t="s">
        <v>124</v>
      </c>
      <c r="S13" s="39">
        <v>42019</v>
      </c>
      <c r="T13" s="39" t="s">
        <v>100</v>
      </c>
      <c r="U13" s="41">
        <v>15000000</v>
      </c>
      <c r="V13" s="23" t="s">
        <v>28</v>
      </c>
      <c r="W13" s="49" t="s">
        <v>122</v>
      </c>
      <c r="X13" s="40" t="s">
        <v>119</v>
      </c>
      <c r="Y13" s="40" t="s">
        <v>121</v>
      </c>
      <c r="Z13" s="49" t="s">
        <v>120</v>
      </c>
    </row>
    <row r="14" spans="1:26" s="3" customFormat="1" ht="24" customHeight="1">
      <c r="A14" s="23">
        <v>15402</v>
      </c>
      <c r="B14" s="23"/>
      <c r="C14" s="23" t="s">
        <v>190</v>
      </c>
      <c r="D14" s="39">
        <v>42171</v>
      </c>
      <c r="E14" s="40" t="s">
        <v>125</v>
      </c>
      <c r="F14" s="40" t="s">
        <v>128</v>
      </c>
      <c r="G14" s="23" t="s">
        <v>129</v>
      </c>
      <c r="H14" s="23" t="s">
        <v>130</v>
      </c>
      <c r="I14" s="23">
        <v>78180</v>
      </c>
      <c r="J14" s="23">
        <v>3</v>
      </c>
      <c r="K14" s="23" t="s">
        <v>32</v>
      </c>
      <c r="L14" s="23">
        <v>332</v>
      </c>
      <c r="M14" s="23" t="s">
        <v>0</v>
      </c>
      <c r="N14" s="41">
        <v>1516541</v>
      </c>
      <c r="O14" s="51">
        <v>1516541</v>
      </c>
      <c r="P14" s="40" t="s">
        <v>127</v>
      </c>
      <c r="Q14" s="40" t="s">
        <v>131</v>
      </c>
      <c r="R14" s="40" t="s">
        <v>132</v>
      </c>
      <c r="S14" s="39">
        <v>42019</v>
      </c>
      <c r="T14" s="39" t="s">
        <v>100</v>
      </c>
      <c r="U14" s="41">
        <v>26000000</v>
      </c>
      <c r="V14" s="23" t="s">
        <v>28</v>
      </c>
      <c r="W14" s="40" t="s">
        <v>126</v>
      </c>
      <c r="X14" s="40" t="s">
        <v>89</v>
      </c>
      <c r="Y14" s="40" t="s">
        <v>90</v>
      </c>
      <c r="Z14" s="49" t="s">
        <v>91</v>
      </c>
    </row>
    <row r="15" spans="1:26" s="3" customFormat="1" ht="24" customHeight="1">
      <c r="A15" s="23">
        <v>15407</v>
      </c>
      <c r="B15" s="23"/>
      <c r="C15" s="23" t="s">
        <v>30</v>
      </c>
      <c r="D15" s="39">
        <v>42250</v>
      </c>
      <c r="E15" s="40" t="s">
        <v>155</v>
      </c>
      <c r="F15" s="40" t="s">
        <v>159</v>
      </c>
      <c r="G15" s="23" t="s">
        <v>4</v>
      </c>
      <c r="H15" s="23" t="s">
        <v>5</v>
      </c>
      <c r="I15" s="23">
        <v>76135</v>
      </c>
      <c r="J15" s="23">
        <v>3</v>
      </c>
      <c r="K15" s="23" t="s">
        <v>32</v>
      </c>
      <c r="L15" s="23">
        <v>296</v>
      </c>
      <c r="M15" s="23" t="s">
        <v>0</v>
      </c>
      <c r="N15" s="41">
        <v>1497108</v>
      </c>
      <c r="O15" s="51">
        <v>0</v>
      </c>
      <c r="P15" s="40" t="s">
        <v>161</v>
      </c>
      <c r="Q15" s="40" t="s">
        <v>160</v>
      </c>
      <c r="R15" s="40" t="s">
        <v>162</v>
      </c>
      <c r="S15" s="39">
        <v>42018</v>
      </c>
      <c r="T15" s="39" t="s">
        <v>100</v>
      </c>
      <c r="U15" s="41">
        <v>20000000</v>
      </c>
      <c r="V15" s="23" t="s">
        <v>28</v>
      </c>
      <c r="W15" s="40" t="s">
        <v>163</v>
      </c>
      <c r="X15" s="40" t="s">
        <v>156</v>
      </c>
      <c r="Y15" s="40" t="s">
        <v>157</v>
      </c>
      <c r="Z15" s="49" t="s">
        <v>158</v>
      </c>
    </row>
    <row r="16" spans="1:26" s="3" customFormat="1" ht="24" customHeight="1">
      <c r="A16" s="23">
        <v>15411</v>
      </c>
      <c r="B16" s="23">
        <v>14433</v>
      </c>
      <c r="C16" s="23" t="s">
        <v>30</v>
      </c>
      <c r="D16" s="39">
        <v>42320</v>
      </c>
      <c r="E16" s="40" t="s">
        <v>98</v>
      </c>
      <c r="F16" s="40" t="s">
        <v>97</v>
      </c>
      <c r="G16" s="23" t="s">
        <v>49</v>
      </c>
      <c r="H16" s="23" t="s">
        <v>49</v>
      </c>
      <c r="I16" s="23">
        <v>76209</v>
      </c>
      <c r="J16" s="23">
        <v>3</v>
      </c>
      <c r="K16" s="23" t="s">
        <v>32</v>
      </c>
      <c r="L16" s="23">
        <v>322</v>
      </c>
      <c r="M16" s="23" t="s">
        <v>0</v>
      </c>
      <c r="N16" s="41">
        <v>1621176</v>
      </c>
      <c r="O16" s="51">
        <v>0</v>
      </c>
      <c r="P16" s="40" t="s">
        <v>94</v>
      </c>
      <c r="Q16" s="40" t="s">
        <v>95</v>
      </c>
      <c r="R16" s="40" t="s">
        <v>96</v>
      </c>
      <c r="S16" s="39">
        <v>42019</v>
      </c>
      <c r="T16" s="39" t="s">
        <v>100</v>
      </c>
      <c r="U16" s="41">
        <v>25000000</v>
      </c>
      <c r="V16" s="23" t="s">
        <v>28</v>
      </c>
      <c r="W16" s="40" t="s">
        <v>166</v>
      </c>
      <c r="X16" s="40" t="s">
        <v>95</v>
      </c>
      <c r="Y16" s="40" t="s">
        <v>96</v>
      </c>
      <c r="Z16" s="49" t="s">
        <v>167</v>
      </c>
    </row>
    <row r="17" spans="1:26" s="57" customFormat="1" ht="24" customHeight="1">
      <c r="A17" s="23">
        <v>15413</v>
      </c>
      <c r="B17" s="23"/>
      <c r="C17" s="23" t="s">
        <v>30</v>
      </c>
      <c r="D17" s="39">
        <v>42250</v>
      </c>
      <c r="E17" s="40" t="s">
        <v>203</v>
      </c>
      <c r="F17" s="40" t="s">
        <v>207</v>
      </c>
      <c r="G17" s="23" t="s">
        <v>130</v>
      </c>
      <c r="H17" s="23" t="s">
        <v>130</v>
      </c>
      <c r="I17" s="23">
        <v>75235</v>
      </c>
      <c r="J17" s="23">
        <v>3</v>
      </c>
      <c r="K17" s="23" t="s">
        <v>32</v>
      </c>
      <c r="L17" s="23">
        <v>100</v>
      </c>
      <c r="M17" s="23" t="s">
        <v>0</v>
      </c>
      <c r="N17" s="41">
        <v>439059</v>
      </c>
      <c r="O17" s="51">
        <v>0</v>
      </c>
      <c r="P17" s="40" t="s">
        <v>204</v>
      </c>
      <c r="Q17" s="40" t="s">
        <v>205</v>
      </c>
      <c r="R17" s="40" t="s">
        <v>208</v>
      </c>
      <c r="S17" s="39">
        <v>42163</v>
      </c>
      <c r="T17" s="39">
        <v>42313</v>
      </c>
      <c r="U17" s="41">
        <v>10000000</v>
      </c>
      <c r="V17" s="23">
        <v>3</v>
      </c>
      <c r="W17" s="40" t="s">
        <v>209</v>
      </c>
      <c r="X17" s="40" t="s">
        <v>206</v>
      </c>
      <c r="Y17" s="40" t="s">
        <v>211</v>
      </c>
      <c r="Z17" s="61" t="s">
        <v>210</v>
      </c>
    </row>
    <row r="18" spans="1:26" s="3" customFormat="1" ht="25.5" customHeight="1">
      <c r="A18" s="27"/>
      <c r="B18" s="27"/>
      <c r="C18" s="27"/>
      <c r="D18" s="42"/>
      <c r="E18" s="43"/>
      <c r="F18" s="43"/>
      <c r="G18" s="27"/>
      <c r="H18" s="27"/>
      <c r="I18" s="27"/>
      <c r="J18" s="27"/>
      <c r="K18" s="44" t="s">
        <v>27</v>
      </c>
      <c r="L18" s="48">
        <f>SUM(L13:L17)</f>
        <v>1230</v>
      </c>
      <c r="M18" s="44" t="s">
        <v>46</v>
      </c>
      <c r="N18" s="45">
        <f>SUM(N13:N17)</f>
        <v>5918024</v>
      </c>
      <c r="O18" s="16">
        <f>SUM(O13:O17)</f>
        <v>2360681</v>
      </c>
      <c r="P18" s="43"/>
      <c r="Q18" s="43"/>
      <c r="R18" s="43"/>
      <c r="S18" s="42"/>
      <c r="T18" s="42"/>
      <c r="U18" s="46"/>
      <c r="V18" s="27"/>
      <c r="W18" s="43"/>
      <c r="X18" s="43"/>
      <c r="Y18" s="43"/>
      <c r="Z18" s="43"/>
    </row>
    <row r="19" spans="1:26" s="3" customFormat="1" ht="8.25" customHeight="1">
      <c r="A19" s="27"/>
      <c r="B19" s="27"/>
      <c r="C19" s="27"/>
      <c r="D19" s="42"/>
      <c r="E19" s="43"/>
      <c r="F19" s="43"/>
      <c r="G19" s="27"/>
      <c r="H19" s="27"/>
      <c r="I19" s="27"/>
      <c r="J19" s="27"/>
      <c r="K19" s="27"/>
      <c r="L19" s="27"/>
      <c r="M19" s="27"/>
      <c r="N19" s="46"/>
      <c r="O19" s="47"/>
      <c r="P19" s="43"/>
      <c r="Q19" s="43"/>
      <c r="R19" s="43"/>
      <c r="S19" s="42"/>
      <c r="T19" s="42"/>
      <c r="U19" s="46"/>
      <c r="V19" s="27"/>
      <c r="W19" s="43"/>
      <c r="X19" s="43"/>
      <c r="Y19" s="43"/>
      <c r="Z19" s="43"/>
    </row>
    <row r="20" spans="1:26" s="3" customFormat="1" ht="24" customHeight="1">
      <c r="A20" s="23">
        <v>15405</v>
      </c>
      <c r="B20" s="23"/>
      <c r="C20" s="23" t="s">
        <v>30</v>
      </c>
      <c r="D20" s="39">
        <v>42250</v>
      </c>
      <c r="E20" s="40" t="s">
        <v>110</v>
      </c>
      <c r="F20" s="40" t="s">
        <v>144</v>
      </c>
      <c r="G20" s="23" t="s">
        <v>111</v>
      </c>
      <c r="H20" s="23" t="s">
        <v>112</v>
      </c>
      <c r="I20" s="23">
        <v>77014</v>
      </c>
      <c r="J20" s="23">
        <v>6</v>
      </c>
      <c r="K20" s="23" t="s">
        <v>32</v>
      </c>
      <c r="L20" s="23">
        <v>65</v>
      </c>
      <c r="M20" s="23" t="s">
        <v>3</v>
      </c>
      <c r="N20" s="41">
        <v>399216</v>
      </c>
      <c r="O20" s="60">
        <v>0</v>
      </c>
      <c r="P20" s="40" t="s">
        <v>113</v>
      </c>
      <c r="Q20" s="40" t="s">
        <v>145</v>
      </c>
      <c r="R20" s="40" t="s">
        <v>146</v>
      </c>
      <c r="S20" s="39">
        <v>42019</v>
      </c>
      <c r="T20" s="39" t="s">
        <v>100</v>
      </c>
      <c r="U20" s="41">
        <v>4650000</v>
      </c>
      <c r="V20" s="23" t="s">
        <v>28</v>
      </c>
      <c r="W20" s="40" t="s">
        <v>147</v>
      </c>
      <c r="X20" s="40" t="s">
        <v>107</v>
      </c>
      <c r="Y20" s="40" t="s">
        <v>108</v>
      </c>
      <c r="Z20" s="49" t="s">
        <v>109</v>
      </c>
    </row>
    <row r="21" spans="1:26" s="3" customFormat="1" ht="24" customHeight="1">
      <c r="A21" s="23">
        <v>15409</v>
      </c>
      <c r="B21" s="23"/>
      <c r="C21" s="23" t="s">
        <v>30</v>
      </c>
      <c r="D21" s="39">
        <v>42292</v>
      </c>
      <c r="E21" s="40" t="s">
        <v>164</v>
      </c>
      <c r="F21" s="40" t="s">
        <v>168</v>
      </c>
      <c r="G21" s="23" t="s">
        <v>111</v>
      </c>
      <c r="H21" s="23" t="s">
        <v>112</v>
      </c>
      <c r="I21" s="23">
        <v>77020</v>
      </c>
      <c r="J21" s="23">
        <v>6</v>
      </c>
      <c r="K21" s="23" t="s">
        <v>1</v>
      </c>
      <c r="L21" s="23">
        <v>165</v>
      </c>
      <c r="M21" s="23" t="s">
        <v>3</v>
      </c>
      <c r="N21" s="41">
        <v>377001</v>
      </c>
      <c r="O21" s="60">
        <v>0</v>
      </c>
      <c r="P21" s="40" t="s">
        <v>169</v>
      </c>
      <c r="Q21" s="40" t="s">
        <v>170</v>
      </c>
      <c r="R21" s="40" t="s">
        <v>171</v>
      </c>
      <c r="S21" s="39">
        <v>42020</v>
      </c>
      <c r="T21" s="39" t="s">
        <v>100</v>
      </c>
      <c r="U21" s="41">
        <v>8000000</v>
      </c>
      <c r="V21" s="23" t="s">
        <v>28</v>
      </c>
      <c r="W21" s="40" t="s">
        <v>172</v>
      </c>
      <c r="X21" s="40" t="s">
        <v>173</v>
      </c>
      <c r="Y21" s="40" t="s">
        <v>174</v>
      </c>
      <c r="Z21" s="49" t="s">
        <v>175</v>
      </c>
    </row>
    <row r="22" spans="1:26" s="3" customFormat="1" ht="24" customHeight="1">
      <c r="A22" s="23">
        <v>15414</v>
      </c>
      <c r="B22" s="23"/>
      <c r="C22" s="23" t="s">
        <v>154</v>
      </c>
      <c r="D22" s="39">
        <v>42215</v>
      </c>
      <c r="E22" s="40" t="s">
        <v>191</v>
      </c>
      <c r="F22" s="40" t="s">
        <v>192</v>
      </c>
      <c r="G22" s="23" t="s">
        <v>111</v>
      </c>
      <c r="H22" s="23" t="s">
        <v>112</v>
      </c>
      <c r="I22" s="23">
        <v>77377</v>
      </c>
      <c r="J22" s="23">
        <v>6</v>
      </c>
      <c r="K22" s="23" t="s">
        <v>32</v>
      </c>
      <c r="L22" s="23">
        <v>140</v>
      </c>
      <c r="M22" s="23" t="s">
        <v>3</v>
      </c>
      <c r="N22" s="41">
        <v>560983</v>
      </c>
      <c r="O22" s="60">
        <v>560983</v>
      </c>
      <c r="P22" s="40" t="s">
        <v>113</v>
      </c>
      <c r="Q22" s="40" t="s">
        <v>145</v>
      </c>
      <c r="R22" s="40" t="s">
        <v>146</v>
      </c>
      <c r="S22" s="39">
        <v>42145</v>
      </c>
      <c r="T22" s="39">
        <v>42292</v>
      </c>
      <c r="U22" s="41">
        <v>15000000</v>
      </c>
      <c r="V22" s="23">
        <v>3</v>
      </c>
      <c r="W22" s="40" t="s">
        <v>193</v>
      </c>
      <c r="X22" s="40" t="s">
        <v>194</v>
      </c>
      <c r="Y22" s="40" t="s">
        <v>195</v>
      </c>
      <c r="Z22" s="49" t="s">
        <v>196</v>
      </c>
    </row>
    <row r="23" spans="1:26" s="3" customFormat="1" ht="36">
      <c r="A23" s="23">
        <v>15416</v>
      </c>
      <c r="B23" s="23"/>
      <c r="C23" s="23" t="s">
        <v>30</v>
      </c>
      <c r="D23" s="39">
        <v>42250</v>
      </c>
      <c r="E23" s="40" t="s">
        <v>245</v>
      </c>
      <c r="F23" s="40" t="s">
        <v>246</v>
      </c>
      <c r="G23" s="23" t="s">
        <v>111</v>
      </c>
      <c r="H23" s="23" t="s">
        <v>112</v>
      </c>
      <c r="I23" s="23">
        <v>77022</v>
      </c>
      <c r="J23" s="23">
        <v>6</v>
      </c>
      <c r="K23" s="23" t="s">
        <v>1</v>
      </c>
      <c r="L23" s="23">
        <v>127</v>
      </c>
      <c r="M23" s="23" t="s">
        <v>0</v>
      </c>
      <c r="N23" s="41">
        <v>555286</v>
      </c>
      <c r="O23" s="60">
        <v>0</v>
      </c>
      <c r="P23" s="40" t="s">
        <v>169</v>
      </c>
      <c r="Q23" s="40" t="s">
        <v>170</v>
      </c>
      <c r="R23" s="40" t="s">
        <v>171</v>
      </c>
      <c r="S23" s="39" t="s">
        <v>248</v>
      </c>
      <c r="T23" s="39" t="s">
        <v>247</v>
      </c>
      <c r="U23" s="41">
        <v>10000000</v>
      </c>
      <c r="V23" s="23">
        <v>3</v>
      </c>
      <c r="W23" s="40" t="s">
        <v>249</v>
      </c>
      <c r="X23" s="40" t="s">
        <v>250</v>
      </c>
      <c r="Y23" s="40" t="s">
        <v>251</v>
      </c>
      <c r="Z23" s="49" t="s">
        <v>252</v>
      </c>
    </row>
    <row r="24" spans="1:26" s="3" customFormat="1" ht="25.5" customHeight="1">
      <c r="A24" s="27"/>
      <c r="B24" s="27"/>
      <c r="C24" s="27"/>
      <c r="D24" s="42"/>
      <c r="E24" s="43"/>
      <c r="F24" s="43"/>
      <c r="G24" s="27"/>
      <c r="H24" s="27"/>
      <c r="I24" s="27"/>
      <c r="J24" s="27"/>
      <c r="K24" s="44" t="s">
        <v>27</v>
      </c>
      <c r="L24" s="48">
        <f>SUM(L20:L23)</f>
        <v>497</v>
      </c>
      <c r="M24" s="44" t="s">
        <v>46</v>
      </c>
      <c r="N24" s="45">
        <f>SUM(N20:N23)</f>
        <v>1892486</v>
      </c>
      <c r="O24" s="16">
        <f>SUM(O20:O23)</f>
        <v>560983</v>
      </c>
      <c r="P24" s="43"/>
      <c r="Q24" s="43"/>
      <c r="R24" s="43"/>
      <c r="S24" s="42"/>
      <c r="T24" s="42"/>
      <c r="U24" s="46"/>
      <c r="V24" s="27"/>
      <c r="W24" s="43"/>
      <c r="X24" s="43"/>
      <c r="Y24" s="43"/>
      <c r="Z24" s="43"/>
    </row>
    <row r="25" spans="1:26" s="3" customFormat="1" ht="8.25" customHeight="1">
      <c r="A25" s="27"/>
      <c r="B25" s="27"/>
      <c r="C25" s="27"/>
      <c r="D25" s="42"/>
      <c r="E25" s="43"/>
      <c r="F25" s="43"/>
      <c r="G25" s="27"/>
      <c r="H25" s="27"/>
      <c r="I25" s="27"/>
      <c r="J25" s="27"/>
      <c r="K25" s="27"/>
      <c r="L25" s="27"/>
      <c r="M25" s="27"/>
      <c r="N25" s="46"/>
      <c r="O25" s="47"/>
      <c r="P25" s="43"/>
      <c r="Q25" s="43"/>
      <c r="R25" s="43"/>
      <c r="S25" s="42"/>
      <c r="T25" s="42"/>
      <c r="U25" s="46"/>
      <c r="V25" s="27"/>
      <c r="W25" s="43"/>
      <c r="X25" s="43"/>
      <c r="Y25" s="43"/>
      <c r="Z25" s="43"/>
    </row>
    <row r="26" spans="1:26" s="3" customFormat="1" ht="24" customHeight="1">
      <c r="A26" s="23">
        <v>15403</v>
      </c>
      <c r="B26" s="23"/>
      <c r="C26" s="23" t="s">
        <v>154</v>
      </c>
      <c r="D26" s="39">
        <v>42215</v>
      </c>
      <c r="E26" s="40" t="s">
        <v>133</v>
      </c>
      <c r="F26" s="40" t="s">
        <v>140</v>
      </c>
      <c r="G26" s="23" t="s">
        <v>134</v>
      </c>
      <c r="H26" s="23" t="s">
        <v>135</v>
      </c>
      <c r="I26" s="23">
        <v>78754</v>
      </c>
      <c r="J26" s="23">
        <v>7</v>
      </c>
      <c r="K26" s="23" t="s">
        <v>32</v>
      </c>
      <c r="L26" s="23">
        <v>216</v>
      </c>
      <c r="M26" s="23" t="s">
        <v>3</v>
      </c>
      <c r="N26" s="41">
        <v>801260</v>
      </c>
      <c r="O26" s="60">
        <v>801206</v>
      </c>
      <c r="P26" s="40" t="s">
        <v>141</v>
      </c>
      <c r="Q26" s="40" t="s">
        <v>142</v>
      </c>
      <c r="R26" s="40" t="s">
        <v>143</v>
      </c>
      <c r="S26" s="39">
        <v>42019</v>
      </c>
      <c r="T26" s="39" t="s">
        <v>100</v>
      </c>
      <c r="U26" s="41">
        <v>25000000</v>
      </c>
      <c r="V26" s="23" t="s">
        <v>28</v>
      </c>
      <c r="W26" s="40" t="s">
        <v>139</v>
      </c>
      <c r="X26" s="40" t="s">
        <v>136</v>
      </c>
      <c r="Y26" s="40" t="s">
        <v>137</v>
      </c>
      <c r="Z26" s="49" t="s">
        <v>138</v>
      </c>
    </row>
    <row r="27" spans="1:26" s="3" customFormat="1" ht="25.5" customHeight="1">
      <c r="A27" s="23">
        <v>15408</v>
      </c>
      <c r="B27" s="23"/>
      <c r="C27" s="23" t="s">
        <v>154</v>
      </c>
      <c r="D27" s="39">
        <v>42185</v>
      </c>
      <c r="E27" s="40" t="s">
        <v>165</v>
      </c>
      <c r="F27" s="40" t="s">
        <v>176</v>
      </c>
      <c r="G27" s="23" t="s">
        <v>134</v>
      </c>
      <c r="H27" s="23" t="s">
        <v>135</v>
      </c>
      <c r="I27" s="23">
        <v>78723</v>
      </c>
      <c r="J27" s="23">
        <v>7</v>
      </c>
      <c r="K27" s="23" t="s">
        <v>32</v>
      </c>
      <c r="L27" s="59">
        <v>292</v>
      </c>
      <c r="M27" s="23" t="s">
        <v>0</v>
      </c>
      <c r="N27" s="41">
        <v>1554676</v>
      </c>
      <c r="O27" s="60">
        <v>1554676</v>
      </c>
      <c r="P27" s="40" t="s">
        <v>141</v>
      </c>
      <c r="Q27" s="40" t="s">
        <v>142</v>
      </c>
      <c r="R27" s="40" t="s">
        <v>143</v>
      </c>
      <c r="S27" s="39">
        <v>42020</v>
      </c>
      <c r="T27" s="39" t="s">
        <v>100</v>
      </c>
      <c r="U27" s="41">
        <v>25000000</v>
      </c>
      <c r="V27" s="23" t="s">
        <v>28</v>
      </c>
      <c r="W27" s="40" t="s">
        <v>177</v>
      </c>
      <c r="X27" s="40" t="s">
        <v>178</v>
      </c>
      <c r="Y27" s="40" t="s">
        <v>179</v>
      </c>
      <c r="Z27" s="49" t="s">
        <v>180</v>
      </c>
    </row>
    <row r="28" spans="1:26" s="3" customFormat="1" ht="25.5" customHeight="1">
      <c r="A28" s="23">
        <v>15410</v>
      </c>
      <c r="B28" s="23"/>
      <c r="C28" s="23" t="s">
        <v>30</v>
      </c>
      <c r="D28" s="39">
        <v>42250</v>
      </c>
      <c r="E28" s="40" t="s">
        <v>181</v>
      </c>
      <c r="F28" s="40" t="s">
        <v>182</v>
      </c>
      <c r="G28" s="23" t="s">
        <v>134</v>
      </c>
      <c r="H28" s="23" t="s">
        <v>135</v>
      </c>
      <c r="I28" s="23">
        <v>78723</v>
      </c>
      <c r="J28" s="23">
        <v>7</v>
      </c>
      <c r="K28" s="23" t="s">
        <v>32</v>
      </c>
      <c r="L28" s="59">
        <v>240</v>
      </c>
      <c r="M28" s="23" t="s">
        <v>0</v>
      </c>
      <c r="N28" s="41">
        <v>560983</v>
      </c>
      <c r="O28" s="60">
        <v>0</v>
      </c>
      <c r="P28" s="40" t="s">
        <v>183</v>
      </c>
      <c r="Q28" s="40" t="s">
        <v>184</v>
      </c>
      <c r="R28" s="40" t="s">
        <v>185</v>
      </c>
      <c r="S28" s="39">
        <v>42145</v>
      </c>
      <c r="T28" s="39">
        <v>42295</v>
      </c>
      <c r="U28" s="41">
        <v>20000000</v>
      </c>
      <c r="V28" s="23">
        <v>3</v>
      </c>
      <c r="W28" s="40" t="s">
        <v>186</v>
      </c>
      <c r="X28" s="40" t="s">
        <v>187</v>
      </c>
      <c r="Y28" s="40" t="s">
        <v>188</v>
      </c>
      <c r="Z28" s="49" t="s">
        <v>189</v>
      </c>
    </row>
    <row r="29" spans="1:26" s="57" customFormat="1" ht="25.5" customHeight="1">
      <c r="A29" s="23">
        <v>15412</v>
      </c>
      <c r="B29" s="23">
        <v>96152</v>
      </c>
      <c r="C29" s="23" t="s">
        <v>30</v>
      </c>
      <c r="D29" s="39">
        <v>42250</v>
      </c>
      <c r="E29" s="40" t="s">
        <v>197</v>
      </c>
      <c r="F29" s="40" t="s">
        <v>198</v>
      </c>
      <c r="G29" s="23" t="s">
        <v>134</v>
      </c>
      <c r="H29" s="23" t="s">
        <v>135</v>
      </c>
      <c r="I29" s="23">
        <v>78723</v>
      </c>
      <c r="J29" s="23">
        <v>7</v>
      </c>
      <c r="K29" s="23" t="s">
        <v>1</v>
      </c>
      <c r="L29" s="59">
        <v>104</v>
      </c>
      <c r="M29" s="23" t="s">
        <v>0</v>
      </c>
      <c r="N29" s="41">
        <v>429929</v>
      </c>
      <c r="O29" s="51">
        <v>0</v>
      </c>
      <c r="P29" s="40" t="s">
        <v>183</v>
      </c>
      <c r="Q29" s="40" t="s">
        <v>184</v>
      </c>
      <c r="R29" s="40" t="s">
        <v>185</v>
      </c>
      <c r="S29" s="39">
        <v>42145</v>
      </c>
      <c r="T29" s="39">
        <v>42295</v>
      </c>
      <c r="U29" s="41">
        <v>8000000</v>
      </c>
      <c r="V29" s="23">
        <v>3</v>
      </c>
      <c r="W29" s="40" t="s">
        <v>200</v>
      </c>
      <c r="X29" s="40" t="s">
        <v>199</v>
      </c>
      <c r="Y29" s="40" t="s">
        <v>201</v>
      </c>
      <c r="Z29" s="61" t="s">
        <v>202</v>
      </c>
    </row>
    <row r="30" spans="1:26" s="57" customFormat="1" ht="25.5" customHeight="1">
      <c r="A30" s="23">
        <v>15417</v>
      </c>
      <c r="B30" s="23"/>
      <c r="C30" s="23" t="s">
        <v>30</v>
      </c>
      <c r="D30" s="39">
        <v>42292</v>
      </c>
      <c r="E30" s="40" t="s">
        <v>254</v>
      </c>
      <c r="F30" s="40" t="s">
        <v>255</v>
      </c>
      <c r="G30" s="23" t="s">
        <v>256</v>
      </c>
      <c r="H30" s="23" t="s">
        <v>257</v>
      </c>
      <c r="I30" s="23">
        <v>78613</v>
      </c>
      <c r="J30" s="23">
        <v>7</v>
      </c>
      <c r="K30" s="23" t="s">
        <v>32</v>
      </c>
      <c r="L30" s="59">
        <v>256</v>
      </c>
      <c r="M30" s="23" t="s">
        <v>0</v>
      </c>
      <c r="N30" s="41">
        <v>1298961</v>
      </c>
      <c r="O30" s="51">
        <v>0</v>
      </c>
      <c r="P30" s="40" t="s">
        <v>258</v>
      </c>
      <c r="Q30" s="40" t="s">
        <v>259</v>
      </c>
      <c r="R30" s="40" t="s">
        <v>260</v>
      </c>
      <c r="S30" s="39" t="s">
        <v>48</v>
      </c>
      <c r="T30" s="39" t="s">
        <v>48</v>
      </c>
      <c r="U30" s="41" t="s">
        <v>48</v>
      </c>
      <c r="V30" s="23" t="s">
        <v>48</v>
      </c>
      <c r="W30" s="40" t="s">
        <v>264</v>
      </c>
      <c r="X30" s="40" t="s">
        <v>261</v>
      </c>
      <c r="Y30" s="40" t="s">
        <v>262</v>
      </c>
      <c r="Z30" s="49" t="s">
        <v>263</v>
      </c>
    </row>
    <row r="31" spans="1:26" s="3" customFormat="1" ht="25.5" customHeight="1">
      <c r="A31" s="27"/>
      <c r="B31" s="27"/>
      <c r="C31" s="27"/>
      <c r="D31" s="42"/>
      <c r="E31" s="43"/>
      <c r="F31" s="43"/>
      <c r="G31" s="27"/>
      <c r="H31" s="27"/>
      <c r="I31" s="27"/>
      <c r="J31" s="27"/>
      <c r="K31" s="44" t="s">
        <v>27</v>
      </c>
      <c r="L31" s="48">
        <f>SUM(L26:L29)</f>
        <v>852</v>
      </c>
      <c r="M31" s="44" t="s">
        <v>46</v>
      </c>
      <c r="N31" s="45">
        <f>SUM(N26:N30)</f>
        <v>4645809</v>
      </c>
      <c r="O31" s="16">
        <f>SUM(O26:O29)</f>
        <v>2355882</v>
      </c>
      <c r="P31" s="43"/>
      <c r="Q31" s="43"/>
      <c r="R31" s="43"/>
      <c r="S31" s="42"/>
      <c r="T31" s="42"/>
      <c r="U31" s="46"/>
      <c r="V31" s="27"/>
      <c r="W31" s="43"/>
      <c r="X31" s="43"/>
      <c r="Y31" s="43"/>
      <c r="Z31" s="43"/>
    </row>
    <row r="32" spans="1:26" s="3" customFormat="1" ht="8.25" customHeight="1">
      <c r="A32" s="27"/>
      <c r="B32" s="27"/>
      <c r="C32" s="27"/>
      <c r="D32" s="42"/>
      <c r="E32" s="43"/>
      <c r="F32" s="43"/>
      <c r="G32" s="27"/>
      <c r="H32" s="27"/>
      <c r="I32" s="27"/>
      <c r="J32" s="27"/>
      <c r="K32" s="44"/>
      <c r="L32" s="48"/>
      <c r="M32" s="44"/>
      <c r="N32" s="45"/>
      <c r="O32" s="16"/>
      <c r="P32" s="43"/>
      <c r="Q32" s="43"/>
      <c r="R32" s="43"/>
      <c r="S32" s="42"/>
      <c r="T32" s="42"/>
      <c r="U32" s="46"/>
      <c r="V32" s="27"/>
      <c r="W32" s="43"/>
      <c r="X32" s="43"/>
      <c r="Y32" s="43"/>
      <c r="Z32" s="43"/>
    </row>
    <row r="33" spans="1:26" s="1" customFormat="1" ht="24" customHeight="1">
      <c r="A33" s="23">
        <v>15406</v>
      </c>
      <c r="B33" s="23">
        <v>14432</v>
      </c>
      <c r="C33" s="23" t="s">
        <v>154</v>
      </c>
      <c r="D33" s="39">
        <v>42185</v>
      </c>
      <c r="E33" s="40" t="s">
        <v>92</v>
      </c>
      <c r="F33" s="40" t="s">
        <v>85</v>
      </c>
      <c r="G33" s="23" t="s">
        <v>75</v>
      </c>
      <c r="H33" s="23" t="s">
        <v>76</v>
      </c>
      <c r="I33" s="23">
        <v>78224</v>
      </c>
      <c r="J33" s="23">
        <v>9</v>
      </c>
      <c r="K33" s="23" t="s">
        <v>32</v>
      </c>
      <c r="L33" s="23">
        <v>322</v>
      </c>
      <c r="M33" s="23" t="s">
        <v>0</v>
      </c>
      <c r="N33" s="41">
        <v>1443019</v>
      </c>
      <c r="O33" s="41">
        <v>1443019</v>
      </c>
      <c r="P33" s="40" t="s">
        <v>86</v>
      </c>
      <c r="Q33" s="40" t="s">
        <v>87</v>
      </c>
      <c r="R33" s="40" t="s">
        <v>88</v>
      </c>
      <c r="S33" s="39">
        <v>42019</v>
      </c>
      <c r="T33" s="39" t="s">
        <v>100</v>
      </c>
      <c r="U33" s="41">
        <v>22000000</v>
      </c>
      <c r="V33" s="23" t="s">
        <v>28</v>
      </c>
      <c r="W33" s="40" t="s">
        <v>93</v>
      </c>
      <c r="X33" s="40" t="s">
        <v>89</v>
      </c>
      <c r="Y33" s="40" t="s">
        <v>90</v>
      </c>
      <c r="Z33" s="49" t="s">
        <v>91</v>
      </c>
    </row>
    <row r="34" spans="1:26" s="3" customFormat="1" ht="25.5" customHeight="1">
      <c r="A34" s="23">
        <v>15404</v>
      </c>
      <c r="B34" s="23">
        <v>14418</v>
      </c>
      <c r="C34" s="23" t="s">
        <v>154</v>
      </c>
      <c r="D34" s="39">
        <v>42171</v>
      </c>
      <c r="E34" s="40" t="s">
        <v>101</v>
      </c>
      <c r="F34" s="40" t="s">
        <v>102</v>
      </c>
      <c r="G34" s="23" t="s">
        <v>75</v>
      </c>
      <c r="H34" s="23" t="s">
        <v>76</v>
      </c>
      <c r="I34" s="23">
        <v>78237</v>
      </c>
      <c r="J34" s="23">
        <v>9</v>
      </c>
      <c r="K34" s="23" t="s">
        <v>32</v>
      </c>
      <c r="L34" s="59">
        <v>57</v>
      </c>
      <c r="M34" s="23" t="s">
        <v>3</v>
      </c>
      <c r="N34" s="41">
        <v>326109</v>
      </c>
      <c r="O34" s="60">
        <v>308147</v>
      </c>
      <c r="P34" s="40" t="s">
        <v>103</v>
      </c>
      <c r="Q34" s="40" t="s">
        <v>104</v>
      </c>
      <c r="R34" s="40" t="s">
        <v>105</v>
      </c>
      <c r="S34" s="39">
        <v>42017</v>
      </c>
      <c r="T34" s="39" t="s">
        <v>100</v>
      </c>
      <c r="U34" s="41">
        <v>4000000</v>
      </c>
      <c r="V34" s="23" t="s">
        <v>28</v>
      </c>
      <c r="W34" s="40" t="s">
        <v>106</v>
      </c>
      <c r="X34" s="40" t="s">
        <v>107</v>
      </c>
      <c r="Y34" s="40" t="s">
        <v>108</v>
      </c>
      <c r="Z34" s="49" t="s">
        <v>109</v>
      </c>
    </row>
    <row r="35" spans="1:26" s="3" customFormat="1" ht="25.5" customHeight="1">
      <c r="A35" s="27"/>
      <c r="B35" s="27"/>
      <c r="C35" s="27"/>
      <c r="D35" s="42"/>
      <c r="E35" s="43"/>
      <c r="F35" s="43"/>
      <c r="G35" s="27"/>
      <c r="H35" s="27"/>
      <c r="I35" s="27"/>
      <c r="J35" s="27"/>
      <c r="K35" s="44" t="s">
        <v>27</v>
      </c>
      <c r="L35" s="48">
        <f>SUM(L33:L34)</f>
        <v>379</v>
      </c>
      <c r="M35" s="44" t="s">
        <v>46</v>
      </c>
      <c r="N35" s="45">
        <f>SUM(N33:N34)</f>
        <v>1769128</v>
      </c>
      <c r="O35" s="16">
        <f>SUM(O33:O34)</f>
        <v>1751166</v>
      </c>
      <c r="P35" s="43"/>
      <c r="Q35" s="43"/>
      <c r="R35" s="43"/>
      <c r="S35" s="42"/>
      <c r="T35" s="42"/>
      <c r="U35" s="46"/>
      <c r="V35" s="27"/>
      <c r="W35" s="43"/>
      <c r="X35" s="43"/>
      <c r="Y35" s="43"/>
      <c r="Z35" s="43"/>
    </row>
    <row r="36" spans="1:25" s="3" customFormat="1" ht="8.25" customHeight="1">
      <c r="A36" s="27"/>
      <c r="B36" s="27"/>
      <c r="C36" s="27"/>
      <c r="D36" s="42"/>
      <c r="E36" s="43"/>
      <c r="F36" s="43"/>
      <c r="G36" s="27"/>
      <c r="H36" s="27"/>
      <c r="I36" s="27"/>
      <c r="J36" s="27"/>
      <c r="K36" s="27"/>
      <c r="L36" s="55"/>
      <c r="M36" s="27"/>
      <c r="N36" s="46"/>
      <c r="O36" s="47"/>
      <c r="P36" s="43"/>
      <c r="Q36" s="43"/>
      <c r="R36" s="43"/>
      <c r="S36" s="42"/>
      <c r="T36" s="42"/>
      <c r="U36" s="46"/>
      <c r="V36" s="27"/>
      <c r="W36" s="43"/>
      <c r="X36" s="43"/>
      <c r="Y36" s="43"/>
    </row>
    <row r="37" spans="1:26" s="52" customFormat="1" ht="35.25" customHeight="1">
      <c r="A37" s="23">
        <v>15400</v>
      </c>
      <c r="B37" s="23">
        <v>14416</v>
      </c>
      <c r="C37" s="23" t="s">
        <v>154</v>
      </c>
      <c r="D37" s="39">
        <v>42171</v>
      </c>
      <c r="E37" s="40" t="s">
        <v>59</v>
      </c>
      <c r="F37" s="40" t="s">
        <v>60</v>
      </c>
      <c r="G37" s="23" t="s">
        <v>58</v>
      </c>
      <c r="H37" s="23" t="s">
        <v>58</v>
      </c>
      <c r="I37" s="23">
        <v>79701</v>
      </c>
      <c r="J37" s="23">
        <v>12</v>
      </c>
      <c r="K37" s="23" t="s">
        <v>32</v>
      </c>
      <c r="L37" s="23">
        <v>206</v>
      </c>
      <c r="M37" s="23" t="s">
        <v>0</v>
      </c>
      <c r="N37" s="41">
        <v>1205323</v>
      </c>
      <c r="O37" s="51">
        <v>1205323</v>
      </c>
      <c r="P37" s="40" t="s">
        <v>61</v>
      </c>
      <c r="Q37" s="40" t="s">
        <v>62</v>
      </c>
      <c r="R37" s="40" t="s">
        <v>63</v>
      </c>
      <c r="S37" s="39">
        <v>42016</v>
      </c>
      <c r="T37" s="39" t="s">
        <v>100</v>
      </c>
      <c r="U37" s="41">
        <v>22000000</v>
      </c>
      <c r="V37" s="23" t="s">
        <v>28</v>
      </c>
      <c r="W37" s="40" t="s">
        <v>64</v>
      </c>
      <c r="X37" s="40" t="s">
        <v>65</v>
      </c>
      <c r="Y37" s="40" t="s">
        <v>66</v>
      </c>
      <c r="Z37" s="49" t="s">
        <v>67</v>
      </c>
    </row>
    <row r="38" spans="1:26" s="52" customFormat="1" ht="35.25" customHeight="1">
      <c r="A38" s="23">
        <v>15418</v>
      </c>
      <c r="B38" s="23"/>
      <c r="C38" s="23" t="s">
        <v>30</v>
      </c>
      <c r="D38" s="39">
        <v>42292</v>
      </c>
      <c r="E38" s="40" t="s">
        <v>265</v>
      </c>
      <c r="F38" s="40" t="s">
        <v>266</v>
      </c>
      <c r="G38" s="23" t="s">
        <v>267</v>
      </c>
      <c r="H38" s="23" t="s">
        <v>268</v>
      </c>
      <c r="I38" s="23">
        <v>79765</v>
      </c>
      <c r="J38" s="23">
        <v>12</v>
      </c>
      <c r="K38" s="23" t="s">
        <v>32</v>
      </c>
      <c r="L38" s="23">
        <v>400</v>
      </c>
      <c r="M38" s="23" t="s">
        <v>0</v>
      </c>
      <c r="N38" s="41">
        <v>1823972</v>
      </c>
      <c r="O38" s="51">
        <v>0</v>
      </c>
      <c r="P38" s="40" t="s">
        <v>269</v>
      </c>
      <c r="Q38" s="40" t="s">
        <v>270</v>
      </c>
      <c r="R38" s="40" t="s">
        <v>271</v>
      </c>
      <c r="S38" s="39" t="s">
        <v>48</v>
      </c>
      <c r="T38" s="39" t="s">
        <v>48</v>
      </c>
      <c r="U38" s="41" t="s">
        <v>48</v>
      </c>
      <c r="V38" s="23" t="s">
        <v>48</v>
      </c>
      <c r="W38" s="40" t="s">
        <v>272</v>
      </c>
      <c r="X38" s="40" t="s">
        <v>273</v>
      </c>
      <c r="Y38" s="40" t="s">
        <v>274</v>
      </c>
      <c r="Z38" s="49" t="s">
        <v>275</v>
      </c>
    </row>
    <row r="39" spans="1:26" s="3" customFormat="1" ht="25.5" customHeight="1">
      <c r="A39" s="27"/>
      <c r="B39" s="27"/>
      <c r="C39" s="27"/>
      <c r="D39" s="42"/>
      <c r="E39" s="43"/>
      <c r="F39" s="43"/>
      <c r="G39" s="27"/>
      <c r="H39" s="27"/>
      <c r="I39" s="27"/>
      <c r="J39" s="27"/>
      <c r="K39" s="44" t="s">
        <v>27</v>
      </c>
      <c r="L39" s="48">
        <f>SUM(L37:L38)</f>
        <v>606</v>
      </c>
      <c r="M39" s="44" t="s">
        <v>46</v>
      </c>
      <c r="N39" s="45">
        <f>SUM(N37:N38)</f>
        <v>3029295</v>
      </c>
      <c r="O39" s="16">
        <f>SUM(O37:O38)</f>
        <v>1205323</v>
      </c>
      <c r="P39" s="43"/>
      <c r="Q39" s="43"/>
      <c r="R39" s="43"/>
      <c r="S39" s="42"/>
      <c r="T39" s="42"/>
      <c r="U39" s="46"/>
      <c r="V39" s="27"/>
      <c r="W39" s="43"/>
      <c r="X39" s="43"/>
      <c r="Y39" s="43"/>
      <c r="Z39" s="43"/>
    </row>
    <row r="40" spans="1:26" s="3" customFormat="1" ht="8.25" customHeight="1">
      <c r="A40" s="27"/>
      <c r="B40" s="27"/>
      <c r="C40" s="27"/>
      <c r="D40" s="42"/>
      <c r="E40" s="43"/>
      <c r="F40" s="43"/>
      <c r="G40" s="27"/>
      <c r="H40" s="27"/>
      <c r="I40" s="27"/>
      <c r="J40" s="27"/>
      <c r="K40" s="44"/>
      <c r="L40" s="48"/>
      <c r="M40" s="44"/>
      <c r="N40" s="45"/>
      <c r="O40" s="16"/>
      <c r="P40" s="43"/>
      <c r="Q40" s="43"/>
      <c r="R40" s="43"/>
      <c r="S40" s="42"/>
      <c r="T40" s="42"/>
      <c r="U40" s="46"/>
      <c r="V40" s="27"/>
      <c r="W40" s="43"/>
      <c r="X40" s="43"/>
      <c r="Y40" s="43"/>
      <c r="Z40" s="43"/>
    </row>
    <row r="41" spans="1:26" s="57" customFormat="1" ht="9" customHeight="1">
      <c r="A41" s="27"/>
      <c r="B41" s="27"/>
      <c r="C41" s="27"/>
      <c r="D41" s="42"/>
      <c r="E41" s="43"/>
      <c r="F41" s="43"/>
      <c r="G41" s="27"/>
      <c r="H41" s="27"/>
      <c r="I41" s="27"/>
      <c r="J41" s="27"/>
      <c r="K41" s="44"/>
      <c r="L41" s="48"/>
      <c r="M41" s="44"/>
      <c r="N41" s="45"/>
      <c r="O41" s="16"/>
      <c r="P41" s="43"/>
      <c r="Q41" s="43"/>
      <c r="R41" s="43"/>
      <c r="S41" s="42"/>
      <c r="T41" s="42"/>
      <c r="U41" s="56"/>
      <c r="V41" s="27"/>
      <c r="W41" s="43"/>
      <c r="X41" s="43"/>
      <c r="Y41" s="43"/>
      <c r="Z41" s="3"/>
    </row>
    <row r="42" spans="1:22" s="1" customFormat="1" ht="14.25" customHeight="1">
      <c r="A42" s="4"/>
      <c r="B42" s="4"/>
      <c r="C42" s="4"/>
      <c r="D42" s="4"/>
      <c r="G42" s="4"/>
      <c r="H42" s="4"/>
      <c r="I42" s="4"/>
      <c r="K42" s="12" t="s">
        <v>27</v>
      </c>
      <c r="L42" s="13">
        <f>SUM(L24+L39+L35+L31+L18)</f>
        <v>3564</v>
      </c>
      <c r="M42" s="14" t="s">
        <v>46</v>
      </c>
      <c r="N42" s="15">
        <f>SUM(N24+N39+N35+N31+N18)</f>
        <v>17254742</v>
      </c>
      <c r="O42" s="15">
        <f>SUM(O39+O24+O35+O18+O31)</f>
        <v>8234035</v>
      </c>
      <c r="S42" s="85" t="s">
        <v>47</v>
      </c>
      <c r="T42" s="85"/>
      <c r="U42" s="15">
        <f>SUM(U13:U41)</f>
        <v>259650000</v>
      </c>
      <c r="V42" s="4"/>
    </row>
    <row r="44" spans="1:7" ht="15">
      <c r="A44" s="86" t="s">
        <v>44</v>
      </c>
      <c r="B44" s="86"/>
      <c r="C44" s="86"/>
      <c r="D44" s="86"/>
      <c r="E44" s="86"/>
      <c r="F44" s="86"/>
      <c r="G44" s="86"/>
    </row>
  </sheetData>
  <sheetProtection/>
  <mergeCells count="4">
    <mergeCell ref="A2:D2"/>
    <mergeCell ref="A6:E6"/>
    <mergeCell ref="S42:T42"/>
    <mergeCell ref="A44:G44"/>
  </mergeCells>
  <hyperlinks>
    <hyperlink ref="Z23" r:id="rId1" display="serickson@cchnc.org"/>
    <hyperlink ref="Z29" r:id="rId2" display="eespinoza@chavezfoundation.org"/>
    <hyperlink ref="Z17" r:id="rId3" display="whenderson@carletonrp.com"/>
    <hyperlink ref="Z22" r:id="rId4" display="apps@itexgrp.com"/>
  </hyperlinks>
  <printOptions/>
  <pageMargins left="0.7" right="0.7" top="0.75" bottom="0.75" header="0.3" footer="0.3"/>
  <pageSetup horizontalDpi="1200" verticalDpi="1200" orientation="landscape" paperSize="5" scale="65" r:id="rId6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4"/>
  <sheetViews>
    <sheetView showGridLines="0" tabSelected="1" zoomScale="90" zoomScaleNormal="90" workbookViewId="0" topLeftCell="A1">
      <selection activeCell="A6" sqref="A6:E6"/>
    </sheetView>
  </sheetViews>
  <sheetFormatPr defaultColWidth="9.140625" defaultRowHeight="15"/>
  <cols>
    <col min="1" max="1" width="7.28125" style="4" customWidth="1"/>
    <col min="2" max="2" width="7.7109375" style="4" customWidth="1"/>
    <col min="3" max="3" width="10.28125" style="4" customWidth="1"/>
    <col min="4" max="4" width="10.8515625" style="4" customWidth="1"/>
    <col min="5" max="6" width="19.7109375" style="1" customWidth="1"/>
    <col min="7" max="7" width="10.421875" style="4" bestFit="1" customWidth="1"/>
    <col min="8" max="8" width="10.140625" style="4" bestFit="1" customWidth="1"/>
    <col min="9" max="9" width="7.00390625" style="4" bestFit="1" customWidth="1"/>
    <col min="10" max="10" width="6.28125" style="4" customWidth="1"/>
    <col min="11" max="11" width="10.28125" style="4" customWidth="1"/>
    <col min="12" max="12" width="7.28125" style="4" bestFit="1" customWidth="1"/>
    <col min="13" max="13" width="14.140625" style="4" customWidth="1"/>
    <col min="14" max="14" width="17.28125" style="1" bestFit="1" customWidth="1"/>
    <col min="15" max="15" width="12.28125" style="1" customWidth="1"/>
    <col min="16" max="16" width="14.00390625" style="1" bestFit="1" customWidth="1"/>
    <col min="17" max="17" width="11.00390625" style="19" customWidth="1"/>
    <col min="18" max="18" width="12.140625" style="19" customWidth="1"/>
    <col min="19" max="19" width="13.57421875" style="1" customWidth="1"/>
    <col min="20" max="20" width="9.57421875" style="4" customWidth="1"/>
    <col min="21" max="21" width="18.7109375" style="1" customWidth="1"/>
    <col min="22" max="22" width="15.28125" style="1" customWidth="1"/>
    <col min="23" max="23" width="13.28125" style="1" customWidth="1"/>
    <col min="24" max="24" width="25.8515625" style="1" customWidth="1"/>
    <col min="25" max="16384" width="9.140625" style="1" customWidth="1"/>
  </cols>
  <sheetData>
    <row r="1" spans="1:22" ht="15">
      <c r="A1" s="5"/>
      <c r="B1" s="5"/>
      <c r="C1" s="5"/>
      <c r="D1" s="5"/>
      <c r="E1" s="5"/>
      <c r="G1" s="5"/>
      <c r="H1" s="5"/>
      <c r="I1" s="5"/>
      <c r="J1" s="5"/>
      <c r="K1" s="5"/>
      <c r="L1" s="5"/>
      <c r="M1" s="5"/>
      <c r="P1" s="5"/>
      <c r="Q1" s="18"/>
      <c r="R1" s="18"/>
      <c r="S1" s="5"/>
      <c r="T1" s="5"/>
      <c r="V1" s="5"/>
    </row>
    <row r="2" spans="1:22" ht="18" customHeight="1">
      <c r="A2" s="83"/>
      <c r="B2" s="83"/>
      <c r="C2" s="83"/>
      <c r="D2" s="83"/>
      <c r="E2" s="8" t="s">
        <v>35</v>
      </c>
      <c r="F2" s="9"/>
      <c r="G2" s="9"/>
      <c r="H2" s="9"/>
      <c r="I2" s="9"/>
      <c r="J2" s="9"/>
      <c r="K2" s="10"/>
      <c r="L2" s="5"/>
      <c r="M2" s="5"/>
      <c r="R2" s="5"/>
      <c r="T2" s="5"/>
      <c r="V2" s="5"/>
    </row>
    <row r="3" spans="1:22" ht="18" customHeight="1">
      <c r="A3" s="6"/>
      <c r="B3" s="6"/>
      <c r="C3" s="6"/>
      <c r="D3" s="6"/>
      <c r="E3" s="8" t="s">
        <v>36</v>
      </c>
      <c r="F3" s="9"/>
      <c r="G3" s="9"/>
      <c r="H3" s="9"/>
      <c r="I3" s="9"/>
      <c r="J3" s="9"/>
      <c r="K3" s="10"/>
      <c r="L3" s="5"/>
      <c r="M3" s="5"/>
      <c r="R3" s="5"/>
      <c r="T3" s="5"/>
      <c r="V3" s="5"/>
    </row>
    <row r="4" spans="1:22" ht="18" customHeight="1">
      <c r="A4" s="6"/>
      <c r="B4" s="6"/>
      <c r="C4" s="6"/>
      <c r="D4" s="6"/>
      <c r="E4" s="8" t="s">
        <v>39</v>
      </c>
      <c r="F4" s="9"/>
      <c r="G4" s="9"/>
      <c r="H4" s="9"/>
      <c r="I4" s="9"/>
      <c r="J4" s="9"/>
      <c r="K4" s="10"/>
      <c r="L4" s="5"/>
      <c r="M4" s="5"/>
      <c r="R4" s="5"/>
      <c r="T4" s="5"/>
      <c r="V4" s="5"/>
    </row>
    <row r="5" spans="1:22" ht="18">
      <c r="A5" s="6"/>
      <c r="B5" s="6"/>
      <c r="C5" s="6"/>
      <c r="D5" s="6"/>
      <c r="F5" s="7"/>
      <c r="G5" s="5"/>
      <c r="H5" s="5"/>
      <c r="I5" s="5"/>
      <c r="K5" s="5"/>
      <c r="L5" s="5"/>
      <c r="M5" s="5"/>
      <c r="R5" s="5"/>
      <c r="T5" s="5"/>
      <c r="V5" s="5"/>
    </row>
    <row r="6" spans="1:22" ht="18">
      <c r="A6" s="84" t="s">
        <v>212</v>
      </c>
      <c r="B6" s="84"/>
      <c r="C6" s="84"/>
      <c r="D6" s="84"/>
      <c r="E6" s="84"/>
      <c r="F6" s="7"/>
      <c r="G6" s="5"/>
      <c r="H6" s="5"/>
      <c r="I6" s="5"/>
      <c r="K6" s="5"/>
      <c r="L6" s="5"/>
      <c r="M6" s="5"/>
      <c r="R6" s="5"/>
      <c r="T6" s="5"/>
      <c r="V6" s="5"/>
    </row>
    <row r="7" spans="1:22" ht="21.75" customHeight="1">
      <c r="A7" s="6"/>
      <c r="B7" s="6"/>
      <c r="C7" s="6"/>
      <c r="D7" s="5"/>
      <c r="E7" s="5"/>
      <c r="G7" s="5"/>
      <c r="H7" s="5"/>
      <c r="I7" s="5"/>
      <c r="J7" s="5"/>
      <c r="K7" s="5"/>
      <c r="L7" s="5"/>
      <c r="M7" s="5"/>
      <c r="P7" s="5"/>
      <c r="Q7" s="18"/>
      <c r="R7" s="18"/>
      <c r="S7" s="5"/>
      <c r="T7" s="5"/>
      <c r="V7" s="5"/>
    </row>
    <row r="8" spans="1:24" s="2" customFormat="1" ht="66.75" customHeight="1">
      <c r="A8" s="21" t="s">
        <v>43</v>
      </c>
      <c r="B8" s="21" t="s">
        <v>6</v>
      </c>
      <c r="C8" s="20" t="s">
        <v>29</v>
      </c>
      <c r="D8" s="21" t="s">
        <v>42</v>
      </c>
      <c r="E8" s="20" t="s">
        <v>21</v>
      </c>
      <c r="F8" s="20" t="s">
        <v>22</v>
      </c>
      <c r="G8" s="20" t="s">
        <v>7</v>
      </c>
      <c r="H8" s="20" t="s">
        <v>8</v>
      </c>
      <c r="I8" s="20" t="s">
        <v>31</v>
      </c>
      <c r="J8" s="20" t="s">
        <v>9</v>
      </c>
      <c r="K8" s="20" t="s">
        <v>10</v>
      </c>
      <c r="L8" s="20" t="s">
        <v>11</v>
      </c>
      <c r="M8" s="20" t="s">
        <v>19</v>
      </c>
      <c r="N8" s="20" t="s">
        <v>23</v>
      </c>
      <c r="O8" s="20" t="s">
        <v>24</v>
      </c>
      <c r="P8" s="20" t="s">
        <v>41</v>
      </c>
      <c r="Q8" s="38" t="s">
        <v>33</v>
      </c>
      <c r="R8" s="38" t="s">
        <v>40</v>
      </c>
      <c r="S8" s="20" t="s">
        <v>20</v>
      </c>
      <c r="T8" s="20" t="s">
        <v>34</v>
      </c>
      <c r="U8" s="20" t="s">
        <v>12</v>
      </c>
      <c r="V8" s="20" t="s">
        <v>13</v>
      </c>
      <c r="W8" s="20" t="s">
        <v>14</v>
      </c>
      <c r="X8" s="20" t="s">
        <v>15</v>
      </c>
    </row>
    <row r="9" spans="1:24" s="3" customFormat="1" ht="8.25" customHeight="1">
      <c r="A9" s="26"/>
      <c r="B9" s="26"/>
      <c r="C9" s="27"/>
      <c r="D9" s="35"/>
      <c r="E9" s="28"/>
      <c r="F9" s="28"/>
      <c r="G9" s="26"/>
      <c r="H9" s="26"/>
      <c r="I9" s="26"/>
      <c r="J9" s="26"/>
      <c r="K9" s="29"/>
      <c r="L9" s="29"/>
      <c r="M9" s="29"/>
      <c r="N9" s="30"/>
      <c r="O9" s="30"/>
      <c r="P9" s="30"/>
      <c r="Q9" s="35"/>
      <c r="R9" s="35"/>
      <c r="S9" s="30"/>
      <c r="T9" s="26"/>
      <c r="U9" s="28"/>
      <c r="V9" s="28"/>
      <c r="W9" s="28"/>
      <c r="X9" s="28"/>
    </row>
    <row r="10" spans="1:24" s="52" customFormat="1" ht="39" customHeight="1">
      <c r="A10" s="22">
        <v>14607</v>
      </c>
      <c r="B10" s="22" t="s">
        <v>2</v>
      </c>
      <c r="C10" s="22" t="s">
        <v>57</v>
      </c>
      <c r="D10" s="66">
        <v>41956</v>
      </c>
      <c r="E10" s="24" t="s">
        <v>68</v>
      </c>
      <c r="F10" s="24" t="s">
        <v>69</v>
      </c>
      <c r="G10" s="22" t="s">
        <v>4</v>
      </c>
      <c r="H10" s="22" t="s">
        <v>5</v>
      </c>
      <c r="I10" s="22">
        <v>76102</v>
      </c>
      <c r="J10" s="22">
        <v>3</v>
      </c>
      <c r="K10" s="22" t="s">
        <v>32</v>
      </c>
      <c r="L10" s="22">
        <v>500</v>
      </c>
      <c r="M10" s="22" t="s">
        <v>0</v>
      </c>
      <c r="N10" s="67">
        <v>3194586</v>
      </c>
      <c r="O10" s="67">
        <v>0</v>
      </c>
      <c r="P10" s="67">
        <v>0</v>
      </c>
      <c r="Q10" s="34" t="s">
        <v>48</v>
      </c>
      <c r="R10" s="34" t="s">
        <v>48</v>
      </c>
      <c r="S10" s="50" t="s">
        <v>48</v>
      </c>
      <c r="T10" s="22" t="s">
        <v>48</v>
      </c>
      <c r="U10" s="24" t="s">
        <v>70</v>
      </c>
      <c r="V10" s="24" t="s">
        <v>71</v>
      </c>
      <c r="W10" s="24" t="s">
        <v>72</v>
      </c>
      <c r="X10" s="61" t="s">
        <v>73</v>
      </c>
    </row>
    <row r="11" spans="1:24" s="52" customFormat="1" ht="39" customHeight="1">
      <c r="A11" s="22">
        <v>15600</v>
      </c>
      <c r="B11" s="22" t="s">
        <v>2</v>
      </c>
      <c r="C11" s="22" t="s">
        <v>253</v>
      </c>
      <c r="D11" s="66">
        <v>42292</v>
      </c>
      <c r="E11" s="24" t="s">
        <v>148</v>
      </c>
      <c r="F11" s="24" t="s">
        <v>153</v>
      </c>
      <c r="G11" s="22" t="s">
        <v>130</v>
      </c>
      <c r="H11" s="22" t="s">
        <v>130</v>
      </c>
      <c r="I11" s="22">
        <v>75203</v>
      </c>
      <c r="J11" s="22">
        <v>3</v>
      </c>
      <c r="K11" s="22" t="s">
        <v>32</v>
      </c>
      <c r="L11" s="22">
        <v>170</v>
      </c>
      <c r="M11" s="22" t="s">
        <v>0</v>
      </c>
      <c r="N11" s="67">
        <v>797000</v>
      </c>
      <c r="O11" s="67">
        <v>0</v>
      </c>
      <c r="P11" s="67">
        <v>0</v>
      </c>
      <c r="Q11" s="34">
        <v>42191</v>
      </c>
      <c r="R11" s="34">
        <v>42341</v>
      </c>
      <c r="S11" s="50">
        <v>16000000</v>
      </c>
      <c r="T11" s="22">
        <v>3</v>
      </c>
      <c r="U11" s="24" t="s">
        <v>152</v>
      </c>
      <c r="V11" s="24" t="s">
        <v>149</v>
      </c>
      <c r="W11" s="24" t="s">
        <v>150</v>
      </c>
      <c r="X11" s="61" t="s">
        <v>151</v>
      </c>
    </row>
    <row r="12" spans="1:24" s="52" customFormat="1" ht="39" customHeight="1">
      <c r="A12" s="22">
        <v>15604</v>
      </c>
      <c r="B12" s="22"/>
      <c r="C12" s="22" t="s">
        <v>57</v>
      </c>
      <c r="D12" s="66">
        <v>42250</v>
      </c>
      <c r="E12" s="24" t="s">
        <v>239</v>
      </c>
      <c r="F12" s="24" t="s">
        <v>240</v>
      </c>
      <c r="G12" s="22" t="s">
        <v>130</v>
      </c>
      <c r="H12" s="22" t="s">
        <v>130</v>
      </c>
      <c r="I12" s="22">
        <v>75237</v>
      </c>
      <c r="J12" s="22">
        <v>3</v>
      </c>
      <c r="K12" s="22" t="s">
        <v>32</v>
      </c>
      <c r="L12" s="22">
        <v>110</v>
      </c>
      <c r="M12" s="22" t="s">
        <v>0</v>
      </c>
      <c r="N12" s="67">
        <v>711179</v>
      </c>
      <c r="O12" s="67">
        <v>0</v>
      </c>
      <c r="P12" s="67">
        <v>0</v>
      </c>
      <c r="Q12" s="34" t="s">
        <v>48</v>
      </c>
      <c r="R12" s="34" t="s">
        <v>48</v>
      </c>
      <c r="S12" s="50" t="s">
        <v>48</v>
      </c>
      <c r="T12" s="22" t="s">
        <v>48</v>
      </c>
      <c r="U12" s="24" t="s">
        <v>241</v>
      </c>
      <c r="V12" s="24" t="s">
        <v>242</v>
      </c>
      <c r="W12" s="24" t="s">
        <v>243</v>
      </c>
      <c r="X12" s="61" t="s">
        <v>244</v>
      </c>
    </row>
    <row r="13" spans="1:24" s="52" customFormat="1" ht="39" customHeight="1">
      <c r="A13" s="22">
        <v>15607</v>
      </c>
      <c r="B13" s="22" t="s">
        <v>2</v>
      </c>
      <c r="C13" s="22" t="s">
        <v>57</v>
      </c>
      <c r="D13" s="66">
        <v>42250</v>
      </c>
      <c r="E13" s="24" t="s">
        <v>233</v>
      </c>
      <c r="F13" s="24" t="s">
        <v>234</v>
      </c>
      <c r="G13" s="22" t="s">
        <v>235</v>
      </c>
      <c r="H13" s="22" t="s">
        <v>130</v>
      </c>
      <c r="I13" s="22">
        <v>75051</v>
      </c>
      <c r="J13" s="22">
        <v>3</v>
      </c>
      <c r="K13" s="22" t="s">
        <v>1</v>
      </c>
      <c r="L13" s="22">
        <v>418</v>
      </c>
      <c r="M13" s="22" t="s">
        <v>0</v>
      </c>
      <c r="N13" s="67">
        <v>1208048</v>
      </c>
      <c r="O13" s="67">
        <v>0</v>
      </c>
      <c r="P13" s="67">
        <v>0</v>
      </c>
      <c r="Q13" s="34" t="s">
        <v>48</v>
      </c>
      <c r="R13" s="34" t="s">
        <v>48</v>
      </c>
      <c r="S13" s="50" t="s">
        <v>48</v>
      </c>
      <c r="T13" s="22" t="s">
        <v>48</v>
      </c>
      <c r="U13" s="24" t="s">
        <v>236</v>
      </c>
      <c r="V13" s="24" t="s">
        <v>237</v>
      </c>
      <c r="W13" s="24" t="s">
        <v>238</v>
      </c>
      <c r="X13" s="61" t="s">
        <v>151</v>
      </c>
    </row>
    <row r="14" spans="1:24" s="52" customFormat="1" ht="39" customHeight="1">
      <c r="A14" s="22">
        <v>15602</v>
      </c>
      <c r="B14" s="22" t="s">
        <v>2</v>
      </c>
      <c r="C14" s="22" t="s">
        <v>282</v>
      </c>
      <c r="D14" s="66">
        <v>42201</v>
      </c>
      <c r="E14" s="24" t="s">
        <v>276</v>
      </c>
      <c r="F14" s="24" t="s">
        <v>277</v>
      </c>
      <c r="G14" s="22" t="s">
        <v>130</v>
      </c>
      <c r="H14" s="22" t="s">
        <v>130</v>
      </c>
      <c r="I14" s="22">
        <v>75203</v>
      </c>
      <c r="J14" s="22">
        <v>3</v>
      </c>
      <c r="K14" s="22" t="s">
        <v>32</v>
      </c>
      <c r="L14" s="22">
        <v>139</v>
      </c>
      <c r="M14" s="22" t="s">
        <v>0</v>
      </c>
      <c r="N14" s="67">
        <v>745023</v>
      </c>
      <c r="O14" s="67">
        <v>0</v>
      </c>
      <c r="P14" s="67">
        <v>0</v>
      </c>
      <c r="Q14" s="34" t="s">
        <v>48</v>
      </c>
      <c r="R14" s="34" t="s">
        <v>48</v>
      </c>
      <c r="S14" s="50" t="s">
        <v>48</v>
      </c>
      <c r="T14" s="22" t="s">
        <v>48</v>
      </c>
      <c r="U14" s="24" t="s">
        <v>278</v>
      </c>
      <c r="V14" s="24" t="s">
        <v>279</v>
      </c>
      <c r="W14" s="24" t="s">
        <v>280</v>
      </c>
      <c r="X14" s="49" t="s">
        <v>281</v>
      </c>
    </row>
    <row r="15" spans="1:24" s="57" customFormat="1" ht="25.5" customHeight="1">
      <c r="A15" s="26"/>
      <c r="B15" s="26"/>
      <c r="C15" s="26"/>
      <c r="D15" s="68"/>
      <c r="E15" s="28"/>
      <c r="F15" s="28"/>
      <c r="G15" s="26"/>
      <c r="H15" s="26"/>
      <c r="I15" s="26"/>
      <c r="J15" s="26"/>
      <c r="K15" s="29" t="s">
        <v>27</v>
      </c>
      <c r="L15" s="53">
        <f>SUM(L10:L14)</f>
        <v>1337</v>
      </c>
      <c r="M15" s="69" t="s">
        <v>45</v>
      </c>
      <c r="N15" s="70">
        <f>SUM(N10:N14)</f>
        <v>6655836</v>
      </c>
      <c r="O15" s="70">
        <f>SUM(O10:O13)</f>
        <v>0</v>
      </c>
      <c r="P15" s="70">
        <f>SUM(P10:P13)</f>
        <v>0</v>
      </c>
      <c r="Q15" s="68"/>
      <c r="R15" s="68"/>
      <c r="S15" s="70"/>
      <c r="T15" s="26"/>
      <c r="U15" s="28"/>
      <c r="V15" s="28"/>
      <c r="W15" s="28"/>
      <c r="X15" s="28"/>
    </row>
    <row r="16" spans="1:24" s="57" customFormat="1" ht="8.25" customHeight="1">
      <c r="A16" s="26"/>
      <c r="B16" s="26"/>
      <c r="C16" s="26"/>
      <c r="D16" s="68"/>
      <c r="E16" s="28"/>
      <c r="F16" s="28"/>
      <c r="G16" s="26"/>
      <c r="H16" s="26"/>
      <c r="I16" s="26"/>
      <c r="J16" s="26"/>
      <c r="K16" s="29"/>
      <c r="L16" s="29"/>
      <c r="M16" s="29"/>
      <c r="N16" s="71"/>
      <c r="O16" s="71"/>
      <c r="P16" s="71"/>
      <c r="Q16" s="68"/>
      <c r="R16" s="68"/>
      <c r="S16" s="71"/>
      <c r="T16" s="26"/>
      <c r="U16" s="28"/>
      <c r="V16" s="28"/>
      <c r="W16" s="28"/>
      <c r="X16" s="28"/>
    </row>
    <row r="17" spans="1:24" s="81" customFormat="1" ht="33" customHeight="1">
      <c r="A17" s="72">
        <v>15603</v>
      </c>
      <c r="B17" s="72"/>
      <c r="C17" s="72" t="s">
        <v>57</v>
      </c>
      <c r="D17" s="73">
        <v>42185</v>
      </c>
      <c r="E17" s="74" t="s">
        <v>216</v>
      </c>
      <c r="F17" s="74" t="s">
        <v>217</v>
      </c>
      <c r="G17" s="72" t="s">
        <v>111</v>
      </c>
      <c r="H17" s="72" t="s">
        <v>112</v>
      </c>
      <c r="I17" s="72">
        <v>77021</v>
      </c>
      <c r="J17" s="72">
        <v>6</v>
      </c>
      <c r="K17" s="72" t="s">
        <v>32</v>
      </c>
      <c r="L17" s="72">
        <v>52</v>
      </c>
      <c r="M17" s="75" t="s">
        <v>218</v>
      </c>
      <c r="N17" s="76">
        <v>257152</v>
      </c>
      <c r="O17" s="77">
        <v>0</v>
      </c>
      <c r="P17" s="77">
        <v>0</v>
      </c>
      <c r="Q17" s="73" t="s">
        <v>48</v>
      </c>
      <c r="R17" s="73" t="s">
        <v>48</v>
      </c>
      <c r="S17" s="78" t="s">
        <v>48</v>
      </c>
      <c r="T17" s="72" t="s">
        <v>48</v>
      </c>
      <c r="U17" s="79" t="s">
        <v>219</v>
      </c>
      <c r="V17" s="72" t="s">
        <v>220</v>
      </c>
      <c r="W17" s="72" t="s">
        <v>221</v>
      </c>
      <c r="X17" s="80" t="s">
        <v>222</v>
      </c>
    </row>
    <row r="18" spans="1:24" s="57" customFormat="1" ht="25.5" customHeight="1">
      <c r="A18" s="26"/>
      <c r="B18" s="26"/>
      <c r="C18" s="26"/>
      <c r="D18" s="68"/>
      <c r="E18" s="28"/>
      <c r="F18" s="28"/>
      <c r="G18" s="26"/>
      <c r="H18" s="26"/>
      <c r="I18" s="26"/>
      <c r="J18" s="26"/>
      <c r="K18" s="29" t="s">
        <v>27</v>
      </c>
      <c r="L18" s="53">
        <f>SUM(L17)</f>
        <v>52</v>
      </c>
      <c r="M18" s="69" t="s">
        <v>45</v>
      </c>
      <c r="N18" s="70">
        <f>SUM(N17)</f>
        <v>257152</v>
      </c>
      <c r="O18" s="70">
        <f>SUM(O17)</f>
        <v>0</v>
      </c>
      <c r="P18" s="70">
        <f>SUM(P17)</f>
        <v>0</v>
      </c>
      <c r="Q18" s="68"/>
      <c r="R18" s="68"/>
      <c r="S18" s="70"/>
      <c r="T18" s="26"/>
      <c r="U18" s="28"/>
      <c r="V18" s="28"/>
      <c r="W18" s="28"/>
      <c r="X18" s="28"/>
    </row>
    <row r="19" spans="1:24" s="57" customFormat="1" ht="8.25" customHeight="1">
      <c r="A19" s="26"/>
      <c r="B19" s="26"/>
      <c r="C19" s="26"/>
      <c r="D19" s="68"/>
      <c r="E19" s="28"/>
      <c r="F19" s="28"/>
      <c r="G19" s="26"/>
      <c r="H19" s="26"/>
      <c r="I19" s="26"/>
      <c r="J19" s="26"/>
      <c r="K19" s="29"/>
      <c r="L19" s="29"/>
      <c r="M19" s="29"/>
      <c r="N19" s="71"/>
      <c r="O19" s="71"/>
      <c r="P19" s="71"/>
      <c r="Q19" s="68"/>
      <c r="R19" s="68"/>
      <c r="S19" s="71"/>
      <c r="T19" s="26"/>
      <c r="U19" s="28"/>
      <c r="V19" s="28"/>
      <c r="W19" s="28"/>
      <c r="X19" s="28"/>
    </row>
    <row r="20" spans="1:24" s="65" customFormat="1" ht="33" customHeight="1">
      <c r="A20" s="22">
        <v>14608</v>
      </c>
      <c r="B20" s="22"/>
      <c r="C20" s="22" t="s">
        <v>57</v>
      </c>
      <c r="D20" s="34">
        <v>41991</v>
      </c>
      <c r="E20" s="54" t="s">
        <v>82</v>
      </c>
      <c r="F20" s="54" t="s">
        <v>74</v>
      </c>
      <c r="G20" s="22" t="s">
        <v>75</v>
      </c>
      <c r="H20" s="22" t="s">
        <v>76</v>
      </c>
      <c r="I20" s="22">
        <v>78240</v>
      </c>
      <c r="J20" s="22">
        <v>9</v>
      </c>
      <c r="K20" s="22" t="s">
        <v>1</v>
      </c>
      <c r="L20" s="22">
        <v>126</v>
      </c>
      <c r="M20" s="62" t="s">
        <v>0</v>
      </c>
      <c r="N20" s="63">
        <v>439887</v>
      </c>
      <c r="O20" s="25">
        <v>0</v>
      </c>
      <c r="P20" s="25">
        <v>0</v>
      </c>
      <c r="Q20" s="34" t="s">
        <v>48</v>
      </c>
      <c r="R20" s="34" t="s">
        <v>48</v>
      </c>
      <c r="S20" s="50" t="s">
        <v>48</v>
      </c>
      <c r="T20" s="22" t="s">
        <v>48</v>
      </c>
      <c r="U20" s="64" t="s">
        <v>80</v>
      </c>
      <c r="V20" s="22" t="s">
        <v>77</v>
      </c>
      <c r="W20" s="22" t="s">
        <v>78</v>
      </c>
      <c r="X20" s="61" t="s">
        <v>79</v>
      </c>
    </row>
    <row r="21" spans="1:24" s="57" customFormat="1" ht="33" customHeight="1">
      <c r="A21" s="22">
        <v>14609</v>
      </c>
      <c r="B21" s="22"/>
      <c r="C21" s="22" t="s">
        <v>57</v>
      </c>
      <c r="D21" s="34">
        <v>41991</v>
      </c>
      <c r="E21" s="24" t="s">
        <v>81</v>
      </c>
      <c r="F21" s="24" t="s">
        <v>83</v>
      </c>
      <c r="G21" s="22" t="s">
        <v>75</v>
      </c>
      <c r="H21" s="22" t="s">
        <v>76</v>
      </c>
      <c r="I21" s="22">
        <v>78207</v>
      </c>
      <c r="J21" s="22">
        <v>9</v>
      </c>
      <c r="K21" s="22" t="s">
        <v>1</v>
      </c>
      <c r="L21" s="22">
        <v>60</v>
      </c>
      <c r="M21" s="62" t="s">
        <v>0</v>
      </c>
      <c r="N21" s="63">
        <v>242694</v>
      </c>
      <c r="O21" s="25">
        <v>0</v>
      </c>
      <c r="P21" s="25">
        <v>0</v>
      </c>
      <c r="Q21" s="34" t="s">
        <v>48</v>
      </c>
      <c r="R21" s="34" t="s">
        <v>48</v>
      </c>
      <c r="S21" s="50" t="s">
        <v>48</v>
      </c>
      <c r="T21" s="22" t="s">
        <v>48</v>
      </c>
      <c r="U21" s="64" t="s">
        <v>84</v>
      </c>
      <c r="V21" s="22" t="s">
        <v>77</v>
      </c>
      <c r="W21" s="22" t="s">
        <v>78</v>
      </c>
      <c r="X21" s="61" t="s">
        <v>79</v>
      </c>
    </row>
    <row r="22" spans="1:24" s="3" customFormat="1" ht="25.5" customHeight="1">
      <c r="A22" s="26"/>
      <c r="B22" s="26"/>
      <c r="C22" s="26"/>
      <c r="D22" s="36"/>
      <c r="E22" s="28"/>
      <c r="F22" s="28"/>
      <c r="G22" s="26"/>
      <c r="H22" s="26"/>
      <c r="I22" s="26"/>
      <c r="J22" s="26"/>
      <c r="K22" s="29" t="s">
        <v>27</v>
      </c>
      <c r="L22" s="53">
        <f>SUM(L20:L21)</f>
        <v>186</v>
      </c>
      <c r="M22" s="33" t="s">
        <v>45</v>
      </c>
      <c r="N22" s="31">
        <f>SUM(N20:N21)</f>
        <v>682581</v>
      </c>
      <c r="O22" s="31">
        <f>SUM(O20:O21)</f>
        <v>0</v>
      </c>
      <c r="P22" s="31">
        <f>SUM(P20:P21)</f>
        <v>0</v>
      </c>
      <c r="Q22" s="36"/>
      <c r="R22" s="36"/>
      <c r="S22" s="31"/>
      <c r="T22" s="26"/>
      <c r="U22" s="28"/>
      <c r="V22" s="28"/>
      <c r="W22" s="28"/>
      <c r="X22" s="28"/>
    </row>
    <row r="23" spans="1:24" s="3" customFormat="1" ht="8.25" customHeight="1">
      <c r="A23" s="26"/>
      <c r="B23" s="26"/>
      <c r="C23" s="26"/>
      <c r="D23" s="36"/>
      <c r="E23" s="28"/>
      <c r="F23" s="28"/>
      <c r="G23" s="26"/>
      <c r="H23" s="26"/>
      <c r="I23" s="26"/>
      <c r="J23" s="26"/>
      <c r="K23" s="29"/>
      <c r="L23" s="29"/>
      <c r="M23" s="29"/>
      <c r="N23" s="32"/>
      <c r="O23" s="32"/>
      <c r="P23" s="32"/>
      <c r="Q23" s="36"/>
      <c r="R23" s="36"/>
      <c r="S23" s="32"/>
      <c r="T23" s="26"/>
      <c r="U23" s="28"/>
      <c r="V23" s="28"/>
      <c r="W23" s="28"/>
      <c r="X23" s="28"/>
    </row>
    <row r="24" spans="1:24" s="65" customFormat="1" ht="33" customHeight="1">
      <c r="A24" s="22">
        <v>15605</v>
      </c>
      <c r="B24" s="22"/>
      <c r="C24" s="22" t="s">
        <v>57</v>
      </c>
      <c r="D24" s="34">
        <v>42215</v>
      </c>
      <c r="E24" s="54" t="s">
        <v>213</v>
      </c>
      <c r="F24" s="54" t="s">
        <v>227</v>
      </c>
      <c r="G24" s="22" t="s">
        <v>214</v>
      </c>
      <c r="H24" s="22" t="s">
        <v>215</v>
      </c>
      <c r="I24" s="22">
        <v>78382</v>
      </c>
      <c r="J24" s="22">
        <v>10</v>
      </c>
      <c r="K24" s="22" t="s">
        <v>1</v>
      </c>
      <c r="L24" s="22">
        <v>126</v>
      </c>
      <c r="M24" s="62" t="s">
        <v>0</v>
      </c>
      <c r="N24" s="63">
        <v>439887</v>
      </c>
      <c r="O24" s="25">
        <v>0</v>
      </c>
      <c r="P24" s="25">
        <v>0</v>
      </c>
      <c r="Q24" s="34" t="s">
        <v>48</v>
      </c>
      <c r="R24" s="34" t="s">
        <v>48</v>
      </c>
      <c r="S24" s="50" t="s">
        <v>48</v>
      </c>
      <c r="T24" s="22" t="s">
        <v>48</v>
      </c>
      <c r="U24" s="64" t="s">
        <v>223</v>
      </c>
      <c r="V24" s="22" t="s">
        <v>224</v>
      </c>
      <c r="W24" s="22" t="s">
        <v>225</v>
      </c>
      <c r="X24" s="82" t="s">
        <v>226</v>
      </c>
    </row>
    <row r="25" spans="1:24" s="57" customFormat="1" ht="25.5" customHeight="1">
      <c r="A25" s="26"/>
      <c r="B25" s="26"/>
      <c r="C25" s="26"/>
      <c r="D25" s="68"/>
      <c r="E25" s="28"/>
      <c r="F25" s="28"/>
      <c r="G25" s="26"/>
      <c r="H25" s="26"/>
      <c r="I25" s="26"/>
      <c r="J25" s="26"/>
      <c r="K25" s="29" t="s">
        <v>27</v>
      </c>
      <c r="L25" s="53">
        <f>SUM(L24:L24)</f>
        <v>126</v>
      </c>
      <c r="M25" s="69" t="s">
        <v>45</v>
      </c>
      <c r="N25" s="70">
        <f>SUM(N24:N24)</f>
        <v>439887</v>
      </c>
      <c r="O25" s="70">
        <f>SUM(O24:O24)</f>
        <v>0</v>
      </c>
      <c r="P25" s="70">
        <f>SUM(P24:P24)</f>
        <v>0</v>
      </c>
      <c r="Q25" s="68"/>
      <c r="R25" s="68"/>
      <c r="S25" s="70"/>
      <c r="T25" s="26"/>
      <c r="U25" s="28"/>
      <c r="V25" s="28"/>
      <c r="W25" s="28"/>
      <c r="X25" s="28"/>
    </row>
    <row r="26" spans="1:24" s="57" customFormat="1" ht="8.25" customHeight="1">
      <c r="A26" s="26"/>
      <c r="B26" s="26"/>
      <c r="C26" s="26"/>
      <c r="D26" s="68"/>
      <c r="E26" s="28"/>
      <c r="F26" s="28"/>
      <c r="G26" s="26"/>
      <c r="H26" s="26"/>
      <c r="I26" s="26"/>
      <c r="J26" s="26"/>
      <c r="K26" s="29"/>
      <c r="L26" s="29"/>
      <c r="M26" s="29"/>
      <c r="N26" s="71"/>
      <c r="O26" s="71"/>
      <c r="P26" s="71"/>
      <c r="Q26" s="68"/>
      <c r="R26" s="68"/>
      <c r="S26" s="71"/>
      <c r="T26" s="26"/>
      <c r="U26" s="28"/>
      <c r="V26" s="28"/>
      <c r="W26" s="28"/>
      <c r="X26" s="28"/>
    </row>
    <row r="27" spans="1:24" s="52" customFormat="1" ht="39" customHeight="1">
      <c r="A27" s="22">
        <v>15606</v>
      </c>
      <c r="B27" s="22" t="s">
        <v>2</v>
      </c>
      <c r="C27" s="22" t="s">
        <v>57</v>
      </c>
      <c r="D27" s="66">
        <v>42215</v>
      </c>
      <c r="E27" s="24" t="s">
        <v>228</v>
      </c>
      <c r="F27" s="24" t="s">
        <v>230</v>
      </c>
      <c r="G27" s="22" t="s">
        <v>229</v>
      </c>
      <c r="H27" s="22" t="s">
        <v>231</v>
      </c>
      <c r="I27" s="22">
        <v>78539</v>
      </c>
      <c r="J27" s="22">
        <v>11</v>
      </c>
      <c r="K27" s="22" t="s">
        <v>1</v>
      </c>
      <c r="L27" s="22">
        <v>100</v>
      </c>
      <c r="M27" s="22" t="s">
        <v>0</v>
      </c>
      <c r="N27" s="67">
        <v>255664</v>
      </c>
      <c r="O27" s="67">
        <v>0</v>
      </c>
      <c r="P27" s="67">
        <v>0</v>
      </c>
      <c r="Q27" s="34" t="s">
        <v>48</v>
      </c>
      <c r="R27" s="34" t="s">
        <v>48</v>
      </c>
      <c r="S27" s="50" t="s">
        <v>48</v>
      </c>
      <c r="T27" s="22" t="s">
        <v>48</v>
      </c>
      <c r="U27" s="24" t="s">
        <v>232</v>
      </c>
      <c r="V27" s="22" t="s">
        <v>224</v>
      </c>
      <c r="W27" s="22" t="s">
        <v>225</v>
      </c>
      <c r="X27" s="82" t="s">
        <v>226</v>
      </c>
    </row>
    <row r="28" spans="1:24" s="3" customFormat="1" ht="25.5" customHeight="1">
      <c r="A28" s="26"/>
      <c r="B28" s="26"/>
      <c r="C28" s="26"/>
      <c r="D28" s="36"/>
      <c r="E28" s="28"/>
      <c r="F28" s="28"/>
      <c r="G28" s="26"/>
      <c r="H28" s="26"/>
      <c r="I28" s="26"/>
      <c r="J28" s="26"/>
      <c r="K28" s="29" t="s">
        <v>27</v>
      </c>
      <c r="L28" s="53">
        <f>SUM(L27:L27)</f>
        <v>100</v>
      </c>
      <c r="M28" s="33" t="s">
        <v>45</v>
      </c>
      <c r="N28" s="31">
        <f>SUM(N27:N27)</f>
        <v>255664</v>
      </c>
      <c r="O28" s="31">
        <f>SUM(O27:O27)</f>
        <v>0</v>
      </c>
      <c r="P28" s="31">
        <f>SUM(P27:P27)</f>
        <v>0</v>
      </c>
      <c r="Q28" s="36"/>
      <c r="R28" s="36"/>
      <c r="S28" s="31"/>
      <c r="T28" s="26"/>
      <c r="U28" s="28"/>
      <c r="V28" s="28"/>
      <c r="W28" s="28"/>
      <c r="X28" s="28"/>
    </row>
    <row r="29" spans="1:24" s="3" customFormat="1" ht="8.25" customHeight="1">
      <c r="A29" s="26"/>
      <c r="B29" s="26"/>
      <c r="C29" s="26"/>
      <c r="D29" s="36"/>
      <c r="E29" s="28"/>
      <c r="F29" s="28"/>
      <c r="G29" s="26"/>
      <c r="H29" s="26"/>
      <c r="I29" s="26"/>
      <c r="J29" s="26"/>
      <c r="K29" s="29"/>
      <c r="L29" s="29"/>
      <c r="M29" s="29"/>
      <c r="N29" s="32"/>
      <c r="O29" s="32"/>
      <c r="P29" s="32"/>
      <c r="Q29" s="36"/>
      <c r="R29" s="36"/>
      <c r="S29" s="32"/>
      <c r="T29" s="26"/>
      <c r="U29" s="28"/>
      <c r="V29" s="28"/>
      <c r="W29" s="28"/>
      <c r="X29" s="28"/>
    </row>
    <row r="30" spans="1:24" s="3" customFormat="1" ht="33.75" customHeight="1">
      <c r="A30" s="22">
        <v>15601</v>
      </c>
      <c r="B30" s="22">
        <v>14605</v>
      </c>
      <c r="C30" s="22" t="s">
        <v>154</v>
      </c>
      <c r="D30" s="34">
        <v>42201</v>
      </c>
      <c r="E30" s="24" t="s">
        <v>50</v>
      </c>
      <c r="F30" s="24" t="s">
        <v>51</v>
      </c>
      <c r="G30" s="22" t="s">
        <v>52</v>
      </c>
      <c r="H30" s="22" t="s">
        <v>52</v>
      </c>
      <c r="I30" s="22">
        <v>79915</v>
      </c>
      <c r="J30" s="22">
        <v>13</v>
      </c>
      <c r="K30" s="22" t="s">
        <v>1</v>
      </c>
      <c r="L30" s="22">
        <v>100</v>
      </c>
      <c r="M30" s="22" t="s">
        <v>3</v>
      </c>
      <c r="N30" s="25">
        <v>384686</v>
      </c>
      <c r="O30" s="25">
        <v>378494</v>
      </c>
      <c r="P30" s="25">
        <v>5620000</v>
      </c>
      <c r="Q30" s="34">
        <v>42150</v>
      </c>
      <c r="R30" s="34">
        <v>42300</v>
      </c>
      <c r="S30" s="25">
        <v>7000000</v>
      </c>
      <c r="T30" s="22">
        <v>3</v>
      </c>
      <c r="U30" s="24" t="s">
        <v>53</v>
      </c>
      <c r="V30" s="22" t="s">
        <v>54</v>
      </c>
      <c r="W30" s="22" t="s">
        <v>55</v>
      </c>
      <c r="X30" s="49" t="s">
        <v>56</v>
      </c>
    </row>
    <row r="31" spans="1:24" s="3" customFormat="1" ht="25.5" customHeight="1">
      <c r="A31" s="26"/>
      <c r="B31" s="26"/>
      <c r="C31" s="26"/>
      <c r="D31" s="36"/>
      <c r="E31" s="28"/>
      <c r="F31" s="28"/>
      <c r="G31" s="26"/>
      <c r="H31" s="26"/>
      <c r="I31" s="26"/>
      <c r="J31" s="26"/>
      <c r="K31" s="29" t="s">
        <v>27</v>
      </c>
      <c r="L31" s="53">
        <f>SUM(L30)</f>
        <v>100</v>
      </c>
      <c r="M31" s="33" t="s">
        <v>45</v>
      </c>
      <c r="N31" s="31">
        <f>SUM(N30)</f>
        <v>384686</v>
      </c>
      <c r="O31" s="31">
        <f>SUM(O30)</f>
        <v>378494</v>
      </c>
      <c r="P31" s="31">
        <f>SUM(P30:P30)</f>
        <v>5620000</v>
      </c>
      <c r="Q31" s="36"/>
      <c r="R31" s="36"/>
      <c r="S31" s="31"/>
      <c r="T31" s="26"/>
      <c r="U31" s="28"/>
      <c r="V31" s="28"/>
      <c r="W31" s="28"/>
      <c r="X31" s="28"/>
    </row>
    <row r="32" spans="1:24" s="3" customFormat="1" ht="8.25" customHeight="1">
      <c r="A32" s="26"/>
      <c r="B32" s="26"/>
      <c r="C32" s="26"/>
      <c r="D32" s="36"/>
      <c r="E32" s="28"/>
      <c r="F32" s="28"/>
      <c r="G32" s="26"/>
      <c r="H32" s="26"/>
      <c r="I32" s="26"/>
      <c r="J32" s="26"/>
      <c r="K32" s="29"/>
      <c r="L32" s="29"/>
      <c r="M32" s="29"/>
      <c r="N32" s="32"/>
      <c r="O32" s="32"/>
      <c r="P32" s="32"/>
      <c r="Q32" s="36"/>
      <c r="R32" s="36"/>
      <c r="S32" s="32"/>
      <c r="T32" s="26"/>
      <c r="U32" s="28"/>
      <c r="V32" s="28"/>
      <c r="W32" s="28"/>
      <c r="X32" s="28"/>
    </row>
    <row r="33" spans="17:18" ht="12">
      <c r="Q33" s="37"/>
      <c r="R33" s="37"/>
    </row>
    <row r="34" spans="11:19" ht="12">
      <c r="K34" s="17" t="s">
        <v>27</v>
      </c>
      <c r="L34" s="13">
        <f>SUM(L15+L18+L22+L25+L28+L31)</f>
        <v>1901</v>
      </c>
      <c r="M34" s="33" t="s">
        <v>45</v>
      </c>
      <c r="N34" s="13">
        <f>SUM(N15+N18+N22+N25+N28+N31)</f>
        <v>8675806</v>
      </c>
      <c r="O34" s="13">
        <f>SUM(O15+O18+O22+O25+O28+O31)</f>
        <v>378494</v>
      </c>
      <c r="P34" s="13">
        <f>SUM(P15+P18+P22+P25+P28+P31)</f>
        <v>5620000</v>
      </c>
      <c r="Q34" s="37"/>
      <c r="R34" s="37"/>
      <c r="S34" s="15">
        <f>SUM(S10:S32)</f>
        <v>23000000</v>
      </c>
    </row>
  </sheetData>
  <sheetProtection/>
  <mergeCells count="2">
    <mergeCell ref="A2:D2"/>
    <mergeCell ref="A6:E6"/>
  </mergeCells>
  <hyperlinks>
    <hyperlink ref="X17" r:id="rId1" display="Kim@VecinoGroup.com"/>
    <hyperlink ref="X12" r:id="rId2" display="valuecare@att.net"/>
  </hyperlinks>
  <printOptions/>
  <pageMargins left="0.7" right="0.7" top="0.75" bottom="0.75" header="0.3" footer="0.3"/>
  <pageSetup horizontalDpi="1200" verticalDpi="1200" orientation="landscape" paperSize="5" scale="56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TDHCA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4% HTC Application Status Log July 31, 2015</dc:title>
  <dc:subject>2015 TDHCA LIHTC Bonds</dc:subject>
  <dc:creator>TDHCA</dc:creator>
  <cp:keywords>4%HTC Application Status Log, 2014 TDHCA LIHTC Bonds, multifamily, July 31, 2015</cp:keywords>
  <dc:description/>
  <cp:lastModifiedBy>Jason Burr</cp:lastModifiedBy>
  <cp:lastPrinted>2015-07-24T13:55:20Z</cp:lastPrinted>
  <dcterms:created xsi:type="dcterms:W3CDTF">2013-09-11T20:44:22Z</dcterms:created>
  <dcterms:modified xsi:type="dcterms:W3CDTF">2015-08-10T17:03:41Z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