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760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<sst xmlns="http://schemas.openxmlformats.org/spreadsheetml/2006/main" count="369" uniqueCount="193">
  <si>
    <t>General</t>
  </si>
  <si>
    <t>Acq/Rehab</t>
  </si>
  <si>
    <t/>
  </si>
  <si>
    <t>Elderly</t>
  </si>
  <si>
    <t>Fort Worth</t>
  </si>
  <si>
    <t>Tarrant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</si>
  <si>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</si>
  <si>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</si>
  <si>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</si>
  <si>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</si>
  <si>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</si>
  <si>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</si>
  <si>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</si>
  <si>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</si>
  <si>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</si>
  <si>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</si>
  <si>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</si>
  <si>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</si>
  <si>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</si>
  <si>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</si>
  <si>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</si>
  <si>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</si>
  <si>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</si>
  <si>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</si>
  <si>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</si>
  <si>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</si>
  <si>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</si>
  <si>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</si>
  <si>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</si>
  <si>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</si>
  <si>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</si>
  <si>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</si>
  <si>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</si>
  <si>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</si>
  <si>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</si>
  <si>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</si>
  <si>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</si>
  <si>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Application Status Log - Local Bond Issuer</t>
  </si>
  <si>
    <t>4% HTC Board Meeting Date</t>
  </si>
  <si>
    <t>Application Status Log - TDHCA as Bond Issuer</t>
  </si>
  <si>
    <t>Bond Expiration Date</t>
  </si>
  <si>
    <t>Recommended Bond Amount</t>
  </si>
  <si>
    <t xml:space="preserve"> Board Meeting Date</t>
  </si>
  <si>
    <t>TDHCA #</t>
  </si>
  <si>
    <t>*Application received Traditional Carryforward from Bond Review Board</t>
  </si>
  <si>
    <t>Total HTC/Bonds:</t>
  </si>
  <si>
    <t>Total HTC:</t>
  </si>
  <si>
    <t>Total Bonds Reserved:</t>
  </si>
  <si>
    <t>Not Yet Issued</t>
  </si>
  <si>
    <t>Denton</t>
  </si>
  <si>
    <t>Good Samaritan Towers</t>
  </si>
  <si>
    <t>7750 Lilac Way</t>
  </si>
  <si>
    <t>El Paso</t>
  </si>
  <si>
    <t>Lilac Way Good Samaritan Housing, Limited Partnership</t>
  </si>
  <si>
    <t>Sarah Andre</t>
  </si>
  <si>
    <t>(512) 698-3369</t>
  </si>
  <si>
    <t xml:space="preserve">sarah@structuretexas.com </t>
  </si>
  <si>
    <t>Pre-Application</t>
  </si>
  <si>
    <t>Midland</t>
  </si>
  <si>
    <t>Compass Pointe</t>
  </si>
  <si>
    <t>East side of Wayside Dr between Hicks Ave and Gist Ave</t>
  </si>
  <si>
    <t>Midland County HFC</t>
  </si>
  <si>
    <t>Jeanette Castaneda</t>
  </si>
  <si>
    <t>(432) 570-4753</t>
  </si>
  <si>
    <t>VDC Compass Pointe, LP</t>
  </si>
  <si>
    <t>Manish Verma</t>
  </si>
  <si>
    <t>(210) 530-0090</t>
  </si>
  <si>
    <t>manishv@versadevco.com</t>
  </si>
  <si>
    <t>Artist Lofts at Fort Worth Town Square</t>
  </si>
  <si>
    <t>401 West Lancaster Avenue</t>
  </si>
  <si>
    <t>Artist Lofts at FWTS, Ltd.</t>
  </si>
  <si>
    <t>Ola Assem</t>
  </si>
  <si>
    <t>(214) 521-3216</t>
  </si>
  <si>
    <t>olaassem@aol.com</t>
  </si>
  <si>
    <t>10503 Huebner Road</t>
  </si>
  <si>
    <t>San Antonio</t>
  </si>
  <si>
    <t>Bexar</t>
  </si>
  <si>
    <t>Christian Szymczak</t>
  </si>
  <si>
    <t>(310) 698-0739</t>
  </si>
  <si>
    <t>szymczak34@gmail.com</t>
  </si>
  <si>
    <t>Chisolm TAP Limited Partnership</t>
  </si>
  <si>
    <t>Cheyenne Village Apartments</t>
  </si>
  <si>
    <t>Chisolm Trace Apartments</t>
  </si>
  <si>
    <t>147 Cheyenne Avenue</t>
  </si>
  <si>
    <t>Cheyenne TAP Limited Partnership</t>
  </si>
  <si>
    <t>**Application received one Certificate of Reservation from Bond Review Board for $125M that includes all 13 properties.</t>
  </si>
  <si>
    <t>SW Corner of Loop 410 and Highway 16 S</t>
  </si>
  <si>
    <t>San Antonio Housing Trust Finance Corporation</t>
  </si>
  <si>
    <t>John Kenny</t>
  </si>
  <si>
    <t>(210) 735-2772</t>
  </si>
  <si>
    <t>Debra Guerrero</t>
  </si>
  <si>
    <t>(210) 487-7878</t>
  </si>
  <si>
    <t>dguerrero@nrpgroup.com</t>
  </si>
  <si>
    <t>Palo Alto Apartments</t>
  </si>
  <si>
    <t>Palo Alto Apartments Ltd.</t>
  </si>
  <si>
    <t>Denton Public Facility Corporation</t>
  </si>
  <si>
    <t>Sherri McDade</t>
  </si>
  <si>
    <t>(940) 383-3039</t>
  </si>
  <si>
    <t>2400 Block E. McKinney Street</t>
  </si>
  <si>
    <t>Denton Apartments</t>
  </si>
  <si>
    <t>McKinney Denton Apartments Ltd</t>
  </si>
  <si>
    <t>12/31/2017*</t>
  </si>
  <si>
    <t>Darson Marie Terrace</t>
  </si>
  <si>
    <t>3142 Weir Avenue</t>
  </si>
  <si>
    <t>Bexar County HFC</t>
  </si>
  <si>
    <t>Tina Smith Dean</t>
  </si>
  <si>
    <t>(210) 335-2455</t>
  </si>
  <si>
    <t>Darson Marie RHF Housing Partners, LP</t>
  </si>
  <si>
    <t>Kevin Gilchrist</t>
  </si>
  <si>
    <t>(562) 257-5146</t>
  </si>
  <si>
    <t>kevin.gilchrist@rhf.org</t>
  </si>
  <si>
    <t>Sagetree Terrace Apartments</t>
  </si>
  <si>
    <t>Houston</t>
  </si>
  <si>
    <t>Harris</t>
  </si>
  <si>
    <t>Harris County HFC</t>
  </si>
  <si>
    <t xml:space="preserve">Newsome Homes </t>
  </si>
  <si>
    <t>231 Amscott</t>
  </si>
  <si>
    <t>McKinney</t>
  </si>
  <si>
    <t>Collin</t>
  </si>
  <si>
    <t>McKinney HFC</t>
  </si>
  <si>
    <t>Roslyn Miller</t>
  </si>
  <si>
    <t>rmiller@mckinneyha.org</t>
  </si>
  <si>
    <t>(972) 542-5641</t>
  </si>
  <si>
    <t>Newsome Homes LP</t>
  </si>
  <si>
    <t>Janay Tieken</t>
  </si>
  <si>
    <t>(972) 547-7578</t>
  </si>
  <si>
    <t>Quail Meadows Apartments</t>
  </si>
  <si>
    <t>Quail Meadows 332 LP</t>
  </si>
  <si>
    <t>Balch Springs HFC</t>
  </si>
  <si>
    <t>3416 Hickory Tree Road</t>
  </si>
  <si>
    <t>Balch Springs</t>
  </si>
  <si>
    <t>Dallas</t>
  </si>
  <si>
    <t>Susy Cluse</t>
  </si>
  <si>
    <t>(972) 286-4477</t>
  </si>
  <si>
    <t>Harris Branch Senior</t>
  </si>
  <si>
    <t>Austin</t>
  </si>
  <si>
    <t>Travis</t>
  </si>
  <si>
    <t>Justin Hartz</t>
  </si>
  <si>
    <t>(512) 351-9352</t>
  </si>
  <si>
    <t>jhartz@ldgdevelopment.com</t>
  </si>
  <si>
    <t>Harris AAHCLDG, LP</t>
  </si>
  <si>
    <t>12331 Dessau Road</t>
  </si>
  <si>
    <t>Austin Affordable PFC, Inc.</t>
  </si>
  <si>
    <t>Ron Kowal</t>
  </si>
  <si>
    <t>(512) 477-4488</t>
  </si>
  <si>
    <t>15505 Bammel N. Houston Road</t>
  </si>
  <si>
    <t>Genie Frye</t>
  </si>
  <si>
    <t>(713) 221-3347</t>
  </si>
  <si>
    <t>Sagetree RHF Housing Partners, LP</t>
  </si>
  <si>
    <t>Sphinx at Fiji Lofts</t>
  </si>
  <si>
    <t>Jay O. Oji</t>
  </si>
  <si>
    <t>(214) 342-1400</t>
  </si>
  <si>
    <t>Jay@sdcus.com</t>
  </si>
  <si>
    <t>SDC Corinth III, LP</t>
  </si>
  <si>
    <t>301 South Corinth Street</t>
  </si>
  <si>
    <t>Approved</t>
  </si>
  <si>
    <t>Reserve at Quebec</t>
  </si>
  <si>
    <t>Brian McGeady</t>
  </si>
  <si>
    <t>(513) 588-2694</t>
  </si>
  <si>
    <t>brian.mcgeady@mvg.com</t>
  </si>
  <si>
    <t>Northeast of Buda Lane</t>
  </si>
  <si>
    <t>J.D. Johnson</t>
  </si>
  <si>
    <t>Tarrant County HFC</t>
  </si>
  <si>
    <t>(817) 884-1234</t>
  </si>
  <si>
    <t>Reserve at Quebec, LLC</t>
  </si>
  <si>
    <t>Pleasant Hill Senior Apartments</t>
  </si>
  <si>
    <t>Reserve at Springdale</t>
  </si>
  <si>
    <t>Updated as of April 27, 2015</t>
  </si>
  <si>
    <t>McKinney Denton Apartments, Ltd.</t>
  </si>
  <si>
    <t>s.mcdade@dentonhousingauthority.com</t>
  </si>
  <si>
    <t>3814 Lyons Avenue</t>
  </si>
  <si>
    <t>Houston HFC</t>
  </si>
  <si>
    <t>Jeff Smith</t>
  </si>
  <si>
    <t>(713) 461-2749</t>
  </si>
  <si>
    <t>Pleasant Hill Seniors 165, LP</t>
  </si>
  <si>
    <t>Jeff Gannon</t>
  </si>
  <si>
    <t>(281) 802-6973</t>
  </si>
  <si>
    <t>jgannon@tidewatermgt.com</t>
  </si>
  <si>
    <t>5605 Springdale Road</t>
  </si>
  <si>
    <t>Reserve at Springdale, LP</t>
  </si>
  <si>
    <t>David Knoll</t>
  </si>
  <si>
    <t>(512) 493-5908</t>
  </si>
  <si>
    <t>david.knoll@ryancompanies.com</t>
  </si>
  <si>
    <t>Aldrich 51</t>
  </si>
  <si>
    <t>2604 Aldrich Street</t>
  </si>
  <si>
    <t>Austin HFC</t>
  </si>
  <si>
    <t>David Potter</t>
  </si>
  <si>
    <t>(512) 974-3192</t>
  </si>
  <si>
    <t>TBD</t>
  </si>
  <si>
    <t>Austin DMA Housing II, LLC</t>
  </si>
  <si>
    <t>Janine Sisak</t>
  </si>
  <si>
    <t>(512) 328-3232</t>
  </si>
  <si>
    <t>janines@dmacompanies.com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</si>
</sst>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indent="8"/>
    </xf>
    <xf numFmtId="0" fontId="42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left"/>
    </xf>
    <xf numFmtId="3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166" fontId="45" fillId="0" borderId="0" xfId="0" applyNumberFormat="1" applyFont="1" applyAlignment="1">
      <alignment/>
    </xf>
    <xf numFmtId="166" fontId="22" fillId="0" borderId="0" xfId="58" applyNumberFormat="1" applyFont="1" applyBorder="1">
      <alignment/>
      <protection/>
    </xf>
    <xf numFmtId="0" fontId="45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44" fillId="0" borderId="0" xfId="0" applyNumberFormat="1" applyFont="1" applyAlignment="1">
      <alignment/>
    </xf>
    <xf numFmtId="0" fontId="22" fillId="34" borderId="10" xfId="59" applyFont="1" applyFill="1" applyBorder="1" applyAlignment="1">
      <alignment horizontal="center" wrapText="1"/>
      <protection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0" fontId="21" fillId="0" borderId="0" xfId="59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166" fontId="22" fillId="0" borderId="0" xfId="59" applyNumberFormat="1" applyFont="1" applyFill="1" applyBorder="1" applyAlignment="1">
      <alignment horizontal="right" wrapText="1"/>
      <protection/>
    </xf>
    <xf numFmtId="166" fontId="21" fillId="0" borderId="0" xfId="59" applyNumberFormat="1" applyFont="1" applyFill="1" applyBorder="1" applyAlignment="1">
      <alignment horizontal="right" wrapText="1"/>
      <protection/>
    </xf>
    <xf numFmtId="166" fontId="21" fillId="0" borderId="11" xfId="59" applyNumberFormat="1" applyFont="1" applyBorder="1">
      <alignment/>
      <protection/>
    </xf>
    <xf numFmtId="166" fontId="22" fillId="0" borderId="0" xfId="59" applyNumberFormat="1" applyFont="1" applyBorder="1">
      <alignment/>
      <protection/>
    </xf>
    <xf numFmtId="166" fontId="21" fillId="0" borderId="0" xfId="59" applyNumberFormat="1" applyFont="1" applyBorder="1">
      <alignment/>
      <protection/>
    </xf>
    <xf numFmtId="0" fontId="45" fillId="0" borderId="0" xfId="0" applyFont="1" applyAlignment="1">
      <alignment horizontal="right"/>
    </xf>
    <xf numFmtId="14" fontId="21" fillId="0" borderId="11" xfId="59" applyNumberFormat="1" applyFont="1" applyBorder="1" applyAlignment="1">
      <alignment horizontal="center"/>
      <protection/>
    </xf>
    <xf numFmtId="14" fontId="21" fillId="0" borderId="11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Border="1" applyAlignment="1">
      <alignment horizontal="center"/>
      <protection/>
    </xf>
    <xf numFmtId="14" fontId="44" fillId="0" borderId="0" xfId="0" applyNumberFormat="1" applyFont="1" applyAlignment="1">
      <alignment horizontal="center"/>
    </xf>
    <xf numFmtId="169" fontId="22" fillId="34" borderId="10" xfId="59" applyNumberFormat="1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Border="1">
      <alignment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0" fontId="44" fillId="0" borderId="11" xfId="0" applyFont="1" applyBorder="1" applyAlignment="1">
      <alignment/>
    </xf>
    <xf numFmtId="166" fontId="21" fillId="0" borderId="11" xfId="59" applyNumberFormat="1" applyFont="1" applyFill="1" applyBorder="1" applyAlignment="1">
      <alignment horizontal="center" wrapText="1"/>
      <protection/>
    </xf>
    <xf numFmtId="0" fontId="21" fillId="0" borderId="12" xfId="59" applyFont="1" applyFill="1" applyBorder="1" applyAlignment="1">
      <alignment horizontal="center" wrapText="1"/>
      <protection/>
    </xf>
    <xf numFmtId="14" fontId="21" fillId="0" borderId="12" xfId="59" applyNumberFormat="1" applyFont="1" applyFill="1" applyBorder="1" applyAlignment="1">
      <alignment horizontal="center" wrapText="1"/>
      <protection/>
    </xf>
    <xf numFmtId="0" fontId="21" fillId="0" borderId="12" xfId="59" applyFont="1" applyFill="1" applyBorder="1" applyAlignment="1">
      <alignment wrapText="1"/>
      <protection/>
    </xf>
    <xf numFmtId="0" fontId="22" fillId="0" borderId="12" xfId="59" applyFont="1" applyFill="1" applyBorder="1" applyAlignment="1">
      <alignment horizontal="center" wrapText="1"/>
      <protection/>
    </xf>
    <xf numFmtId="166" fontId="21" fillId="0" borderId="12" xfId="59" applyNumberFormat="1" applyFont="1" applyFill="1" applyBorder="1" applyAlignment="1">
      <alignment horizontal="right" wrapText="1"/>
      <protection/>
    </xf>
    <xf numFmtId="166" fontId="21" fillId="0" borderId="11" xfId="59" applyNumberFormat="1" applyFont="1" applyBorder="1" applyAlignment="1">
      <alignment horizontal="right"/>
      <protection/>
    </xf>
    <xf numFmtId="166" fontId="21" fillId="0" borderId="11" xfId="58" applyNumberFormat="1" applyFont="1" applyFill="1" applyBorder="1">
      <alignment/>
      <protection/>
    </xf>
    <xf numFmtId="0" fontId="44" fillId="0" borderId="0" xfId="0" applyFont="1" applyFill="1" applyAlignment="1">
      <alignment/>
    </xf>
    <xf numFmtId="14" fontId="21" fillId="0" borderId="11" xfId="59" applyNumberFormat="1" applyFont="1" applyBorder="1" applyAlignment="1">
      <alignment horizontal="center" wrapText="1"/>
      <protection/>
    </xf>
    <xf numFmtId="166" fontId="21" fillId="0" borderId="11" xfId="59" applyNumberFormat="1" applyFont="1" applyBorder="1" applyAlignment="1">
      <alignment horizontal="center" wrapText="1"/>
      <protection/>
    </xf>
    <xf numFmtId="3" fontId="22" fillId="0" borderId="0" xfId="59" applyNumberFormat="1" applyFont="1" applyFill="1" applyBorder="1" applyAlignment="1">
      <alignment horizontal="center" wrapText="1"/>
      <protection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1" fillId="0" borderId="11" xfId="59" applyFont="1" applyFill="1" applyBorder="1" applyAlignment="1">
      <alignment horizontal="left" wrapText="1"/>
      <protection/>
    </xf>
    <xf numFmtId="0" fontId="44" fillId="0" borderId="11" xfId="0" applyFont="1" applyBorder="1" applyAlignment="1">
      <alignment horizontal="left" wrapText="1"/>
    </xf>
    <xf numFmtId="166" fontId="21" fillId="0" borderId="0" xfId="59" applyNumberFormat="1" applyFont="1" applyFill="1" applyBorder="1" applyAlignment="1">
      <alignment horizontal="center" wrapText="1"/>
      <protection/>
    </xf>
    <xf numFmtId="0" fontId="44" fillId="0" borderId="0" xfId="0" applyFont="1" applyBorder="1" applyAlignment="1">
      <alignment horizontal="left" wrapText="1"/>
    </xf>
    <xf numFmtId="166" fontId="22" fillId="0" borderId="0" xfId="59" applyNumberFormat="1" applyFont="1" applyBorder="1" applyAlignment="1">
      <alignment horizontal="right"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/>
    </xf>
    <xf numFmtId="0" fontId="21" fillId="35" borderId="11" xfId="58" applyFont="1" applyFill="1" applyBorder="1" applyAlignment="1">
      <alignment horizontal="center" wrapText="1"/>
      <protection/>
    </xf>
    <xf numFmtId="3" fontId="21" fillId="0" borderId="11" xfId="58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Border="1">
      <alignment/>
      <protection/>
    </xf>
    <xf numFmtId="166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/>
    </xf>
    <xf numFmtId="0" fontId="45" fillId="0" borderId="0" xfId="0" applyFont="1" applyAlignment="1">
      <alignment horizontal="right" wrapText="1"/>
    </xf>
    <xf numFmtId="0" fontId="48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4</xdr:col>
      <xdr:colOff>247650</xdr:colOff>
      <xdr:row>4</xdr:row>
      <xdr:rowOff>9525</xdr:rowOff>
    </xdr:to>
    <xdr:pic>
      <xdr:nvPicPr>
        <xdr:cNvPr id="1" name="Picture 1" descr="tdhca_flag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476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4</xdr:col>
      <xdr:colOff>209550</xdr:colOff>
      <xdr:row>4</xdr:row>
      <xdr:rowOff>9525</xdr:rowOff>
    </xdr:to>
    <xdr:pic>
      <xdr:nvPicPr>
        <xdr:cNvPr id="1" name="Picture 1" descr="tdhca_flag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714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workbookViewId="0" topLeftCell="A1">
      <selection activeCell="A6" sqref="A6:E6"/>
    </sheetView>
  </sheetViews>
  <sheetFormatPr defaultColWidth="9.140625" defaultRowHeight="15"/>
  <cols>
    <col min="1" max="1" width="7.28125" style="5" bestFit="1" customWidth="1"/>
    <col min="2" max="2" width="6.8515625" style="5" customWidth="1"/>
    <col min="3" max="3" width="10.28125" style="5" customWidth="1"/>
    <col min="4" max="4" width="9.421875" style="5" bestFit="1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5.57421875" style="0" customWidth="1"/>
    <col min="11" max="11" width="11.00390625" style="5" customWidth="1"/>
    <col min="12" max="12" width="5.57421875" style="5" bestFit="1" customWidth="1"/>
    <col min="13" max="13" width="10.140625" style="5" customWidth="1"/>
    <col min="14" max="14" width="17.28125" style="0" bestFit="1" customWidth="1"/>
    <col min="15" max="15" width="12.7109375" style="0" bestFit="1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9.421875" style="5" bestFit="1" customWidth="1"/>
    <col min="20" max="20" width="11.28125" style="5" customWidth="1"/>
    <col min="21" max="21" width="15.421875" style="0" bestFit="1" customWidth="1"/>
    <col min="22" max="22" width="9.14062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80"/>
      <c r="B2" s="80"/>
      <c r="C2" s="80"/>
      <c r="D2" s="80"/>
      <c r="E2" s="8" t="s">
        <v>35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36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37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81" t="s">
        <v>167</v>
      </c>
      <c r="B6" s="81"/>
      <c r="C6" s="81"/>
      <c r="D6" s="81"/>
      <c r="E6" s="81"/>
      <c r="F6" s="7"/>
    </row>
    <row r="7" spans="1:4" ht="21.75" customHeight="1">
      <c r="A7" s="6"/>
      <c r="B7" s="6"/>
      <c r="C7" s="6"/>
      <c r="D7" s="6"/>
    </row>
    <row r="8" spans="1:26" s="11" customFormat="1" ht="74.25" customHeight="1">
      <c r="A8" s="21" t="s">
        <v>43</v>
      </c>
      <c r="B8" s="21" t="s">
        <v>6</v>
      </c>
      <c r="C8" s="21" t="s">
        <v>29</v>
      </c>
      <c r="D8" s="21" t="s">
        <v>38</v>
      </c>
      <c r="E8" s="21" t="s">
        <v>21</v>
      </c>
      <c r="F8" s="21" t="s">
        <v>22</v>
      </c>
      <c r="G8" s="21" t="s">
        <v>7</v>
      </c>
      <c r="H8" s="21" t="s">
        <v>8</v>
      </c>
      <c r="I8" s="21" t="s">
        <v>31</v>
      </c>
      <c r="J8" s="21" t="s">
        <v>9</v>
      </c>
      <c r="K8" s="21" t="s">
        <v>10</v>
      </c>
      <c r="L8" s="21" t="s">
        <v>11</v>
      </c>
      <c r="M8" s="21" t="s">
        <v>19</v>
      </c>
      <c r="N8" s="21" t="s">
        <v>23</v>
      </c>
      <c r="O8" s="21" t="s">
        <v>24</v>
      </c>
      <c r="P8" s="21" t="s">
        <v>16</v>
      </c>
      <c r="Q8" s="21" t="s">
        <v>17</v>
      </c>
      <c r="R8" s="21" t="s">
        <v>18</v>
      </c>
      <c r="S8" s="21" t="s">
        <v>33</v>
      </c>
      <c r="T8" s="21" t="s">
        <v>40</v>
      </c>
      <c r="U8" s="21" t="s">
        <v>20</v>
      </c>
      <c r="V8" s="21" t="s">
        <v>34</v>
      </c>
      <c r="W8" s="21" t="s">
        <v>12</v>
      </c>
      <c r="X8" s="21" t="s">
        <v>13</v>
      </c>
      <c r="Y8" s="21" t="s">
        <v>25</v>
      </c>
      <c r="Z8" s="21" t="s">
        <v>26</v>
      </c>
    </row>
    <row r="9" spans="1:26" s="3" customFormat="1" ht="8.25" customHeight="1">
      <c r="A9" s="27"/>
      <c r="B9" s="27"/>
      <c r="C9" s="27"/>
      <c r="D9" s="45"/>
      <c r="E9" s="46"/>
      <c r="F9" s="46"/>
      <c r="G9" s="27"/>
      <c r="H9" s="27"/>
      <c r="I9" s="27"/>
      <c r="J9" s="27"/>
      <c r="K9" s="27"/>
      <c r="L9" s="27"/>
      <c r="M9" s="27"/>
      <c r="N9" s="49"/>
      <c r="O9" s="50"/>
      <c r="P9" s="46"/>
      <c r="Q9" s="46"/>
      <c r="R9" s="46"/>
      <c r="S9" s="45"/>
      <c r="T9" s="45"/>
      <c r="U9" s="49"/>
      <c r="V9" s="27"/>
      <c r="W9" s="46"/>
      <c r="X9" s="46"/>
      <c r="Y9" s="46"/>
      <c r="Z9" s="46"/>
    </row>
    <row r="10" spans="1:26" s="1" customFormat="1" ht="24" customHeight="1" hidden="1">
      <c r="A10" s="76"/>
      <c r="B10" s="23">
        <v>14433</v>
      </c>
      <c r="C10" s="23" t="s">
        <v>30</v>
      </c>
      <c r="D10" s="42">
        <v>42131</v>
      </c>
      <c r="E10" s="43" t="s">
        <v>99</v>
      </c>
      <c r="F10" s="43" t="s">
        <v>98</v>
      </c>
      <c r="G10" s="23" t="s">
        <v>49</v>
      </c>
      <c r="H10" s="23" t="s">
        <v>49</v>
      </c>
      <c r="I10" s="23">
        <v>76209</v>
      </c>
      <c r="J10" s="23">
        <v>3</v>
      </c>
      <c r="K10" s="23" t="s">
        <v>32</v>
      </c>
      <c r="L10" s="23">
        <v>322</v>
      </c>
      <c r="M10" s="23" t="s">
        <v>0</v>
      </c>
      <c r="N10" s="44">
        <v>1487464</v>
      </c>
      <c r="O10" s="44">
        <v>0</v>
      </c>
      <c r="P10" s="43" t="s">
        <v>95</v>
      </c>
      <c r="Q10" s="43" t="s">
        <v>96</v>
      </c>
      <c r="R10" s="43" t="s">
        <v>97</v>
      </c>
      <c r="S10" s="42">
        <v>41955</v>
      </c>
      <c r="T10" s="42">
        <v>42105</v>
      </c>
      <c r="U10" s="44">
        <v>25000000</v>
      </c>
      <c r="V10" s="23" t="s">
        <v>28</v>
      </c>
      <c r="W10" s="43" t="s">
        <v>100</v>
      </c>
      <c r="X10" s="43" t="s">
        <v>90</v>
      </c>
      <c r="Y10" s="43" t="s">
        <v>91</v>
      </c>
      <c r="Z10" s="52" t="s">
        <v>92</v>
      </c>
    </row>
    <row r="11" spans="1:26" s="3" customFormat="1" ht="25.5" customHeight="1" hidden="1">
      <c r="A11" s="27"/>
      <c r="B11" s="27"/>
      <c r="C11" s="27"/>
      <c r="D11" s="45"/>
      <c r="E11" s="46"/>
      <c r="F11" s="46"/>
      <c r="G11" s="27"/>
      <c r="H11" s="27"/>
      <c r="I11" s="27"/>
      <c r="J11" s="27"/>
      <c r="K11" s="47" t="s">
        <v>27</v>
      </c>
      <c r="L11" s="51">
        <f>SUM(L10:L10)</f>
        <v>322</v>
      </c>
      <c r="M11" s="47" t="s">
        <v>46</v>
      </c>
      <c r="N11" s="48">
        <f>SUM(N10:N10)</f>
        <v>1487464</v>
      </c>
      <c r="O11" s="48">
        <f>SUM(O10:O10)</f>
        <v>0</v>
      </c>
      <c r="P11" s="46"/>
      <c r="Q11" s="46"/>
      <c r="R11" s="46"/>
      <c r="S11" s="45"/>
      <c r="T11" s="45"/>
      <c r="U11" s="49"/>
      <c r="V11" s="27"/>
      <c r="W11" s="46"/>
      <c r="X11" s="46"/>
      <c r="Y11" s="46"/>
      <c r="Z11" s="46"/>
    </row>
    <row r="12" spans="1:26" s="3" customFormat="1" ht="8.25" customHeight="1" hidden="1">
      <c r="A12" s="27"/>
      <c r="B12" s="27"/>
      <c r="C12" s="27"/>
      <c r="D12" s="45"/>
      <c r="E12" s="46"/>
      <c r="F12" s="46"/>
      <c r="G12" s="27"/>
      <c r="H12" s="27"/>
      <c r="I12" s="27"/>
      <c r="J12" s="27"/>
      <c r="K12" s="27"/>
      <c r="L12" s="27"/>
      <c r="M12" s="27"/>
      <c r="N12" s="49"/>
      <c r="O12" s="50"/>
      <c r="P12" s="46"/>
      <c r="Q12" s="46"/>
      <c r="R12" s="46"/>
      <c r="S12" s="45"/>
      <c r="T12" s="45"/>
      <c r="U12" s="49"/>
      <c r="V12" s="27"/>
      <c r="W12" s="46"/>
      <c r="X12" s="46"/>
      <c r="Y12" s="46"/>
      <c r="Z12" s="46"/>
    </row>
    <row r="13" spans="1:26" s="3" customFormat="1" ht="24" customHeight="1">
      <c r="A13" s="23">
        <v>15401</v>
      </c>
      <c r="B13" s="23"/>
      <c r="C13" s="23" t="s">
        <v>155</v>
      </c>
      <c r="D13" s="42">
        <v>42110</v>
      </c>
      <c r="E13" s="43" t="s">
        <v>115</v>
      </c>
      <c r="F13" s="43" t="s">
        <v>116</v>
      </c>
      <c r="G13" s="23" t="s">
        <v>117</v>
      </c>
      <c r="H13" s="23" t="s">
        <v>118</v>
      </c>
      <c r="I13" s="23">
        <v>75069</v>
      </c>
      <c r="J13" s="23">
        <v>3</v>
      </c>
      <c r="K13" s="23" t="s">
        <v>32</v>
      </c>
      <c r="L13" s="23">
        <v>180</v>
      </c>
      <c r="M13" s="23" t="s">
        <v>3</v>
      </c>
      <c r="N13" s="44">
        <v>844140</v>
      </c>
      <c r="O13" s="78">
        <v>844140</v>
      </c>
      <c r="P13" s="43" t="s">
        <v>119</v>
      </c>
      <c r="Q13" s="43" t="s">
        <v>124</v>
      </c>
      <c r="R13" s="43" t="s">
        <v>125</v>
      </c>
      <c r="S13" s="42">
        <v>42019</v>
      </c>
      <c r="T13" s="42" t="s">
        <v>101</v>
      </c>
      <c r="U13" s="44">
        <v>15000000</v>
      </c>
      <c r="V13" s="23" t="s">
        <v>28</v>
      </c>
      <c r="W13" s="52" t="s">
        <v>123</v>
      </c>
      <c r="X13" s="43" t="s">
        <v>120</v>
      </c>
      <c r="Y13" s="43" t="s">
        <v>122</v>
      </c>
      <c r="Z13" s="52" t="s">
        <v>121</v>
      </c>
    </row>
    <row r="14" spans="1:26" s="3" customFormat="1" ht="24" customHeight="1">
      <c r="A14" s="23">
        <v>15402</v>
      </c>
      <c r="B14" s="23"/>
      <c r="C14" s="23" t="s">
        <v>30</v>
      </c>
      <c r="D14" s="42">
        <v>42171</v>
      </c>
      <c r="E14" s="43" t="s">
        <v>126</v>
      </c>
      <c r="F14" s="43" t="s">
        <v>129</v>
      </c>
      <c r="G14" s="23" t="s">
        <v>130</v>
      </c>
      <c r="H14" s="23" t="s">
        <v>131</v>
      </c>
      <c r="I14" s="23">
        <v>78180</v>
      </c>
      <c r="J14" s="23">
        <v>3</v>
      </c>
      <c r="K14" s="23" t="s">
        <v>32</v>
      </c>
      <c r="L14" s="23">
        <v>332</v>
      </c>
      <c r="M14" s="23" t="s">
        <v>0</v>
      </c>
      <c r="N14" s="44">
        <v>1516541</v>
      </c>
      <c r="O14" s="60">
        <v>1516541</v>
      </c>
      <c r="P14" s="43" t="s">
        <v>128</v>
      </c>
      <c r="Q14" s="43" t="s">
        <v>132</v>
      </c>
      <c r="R14" s="43" t="s">
        <v>133</v>
      </c>
      <c r="S14" s="42">
        <v>42019</v>
      </c>
      <c r="T14" s="42" t="s">
        <v>101</v>
      </c>
      <c r="U14" s="44">
        <v>26000000</v>
      </c>
      <c r="V14" s="23" t="s">
        <v>28</v>
      </c>
      <c r="W14" s="43" t="s">
        <v>127</v>
      </c>
      <c r="X14" s="43" t="s">
        <v>90</v>
      </c>
      <c r="Y14" s="43" t="s">
        <v>91</v>
      </c>
      <c r="Z14" s="52" t="s">
        <v>92</v>
      </c>
    </row>
    <row r="15" spans="1:26" s="3" customFormat="1" ht="24" customHeight="1">
      <c r="A15" s="23">
        <v>15407</v>
      </c>
      <c r="B15" s="23"/>
      <c r="C15" s="23" t="s">
        <v>30</v>
      </c>
      <c r="D15" s="42">
        <v>42250</v>
      </c>
      <c r="E15" s="43" t="s">
        <v>156</v>
      </c>
      <c r="F15" s="43" t="s">
        <v>160</v>
      </c>
      <c r="G15" s="23" t="s">
        <v>4</v>
      </c>
      <c r="H15" s="23" t="s">
        <v>5</v>
      </c>
      <c r="I15" s="23">
        <v>76135</v>
      </c>
      <c r="J15" s="23">
        <v>3</v>
      </c>
      <c r="K15" s="23" t="s">
        <v>32</v>
      </c>
      <c r="L15" s="23">
        <v>296</v>
      </c>
      <c r="M15" s="23" t="s">
        <v>0</v>
      </c>
      <c r="N15" s="44">
        <v>1497108</v>
      </c>
      <c r="O15" s="60">
        <v>0</v>
      </c>
      <c r="P15" s="43" t="s">
        <v>162</v>
      </c>
      <c r="Q15" s="43" t="s">
        <v>161</v>
      </c>
      <c r="R15" s="43" t="s">
        <v>163</v>
      </c>
      <c r="S15" s="42">
        <v>42018</v>
      </c>
      <c r="T15" s="42" t="s">
        <v>101</v>
      </c>
      <c r="U15" s="44">
        <v>20000000</v>
      </c>
      <c r="V15" s="23" t="s">
        <v>28</v>
      </c>
      <c r="W15" s="43" t="s">
        <v>164</v>
      </c>
      <c r="X15" s="43" t="s">
        <v>157</v>
      </c>
      <c r="Y15" s="43" t="s">
        <v>158</v>
      </c>
      <c r="Z15" s="52" t="s">
        <v>159</v>
      </c>
    </row>
    <row r="16" spans="1:26" s="3" customFormat="1" ht="24" customHeight="1">
      <c r="A16" s="23">
        <v>15411</v>
      </c>
      <c r="B16" s="23"/>
      <c r="C16" s="23" t="s">
        <v>30</v>
      </c>
      <c r="D16" s="42">
        <v>42185</v>
      </c>
      <c r="E16" s="43" t="s">
        <v>99</v>
      </c>
      <c r="F16" s="43" t="s">
        <v>98</v>
      </c>
      <c r="G16" s="23" t="s">
        <v>49</v>
      </c>
      <c r="H16" s="23" t="s">
        <v>49</v>
      </c>
      <c r="I16" s="23">
        <v>76209</v>
      </c>
      <c r="J16" s="23">
        <v>3</v>
      </c>
      <c r="K16" s="23" t="s">
        <v>32</v>
      </c>
      <c r="L16" s="23">
        <v>322</v>
      </c>
      <c r="M16" s="23" t="s">
        <v>0</v>
      </c>
      <c r="N16" s="44">
        <v>1621176</v>
      </c>
      <c r="O16" s="60">
        <v>0</v>
      </c>
      <c r="P16" s="43" t="s">
        <v>95</v>
      </c>
      <c r="Q16" s="43" t="s">
        <v>96</v>
      </c>
      <c r="R16" s="43" t="s">
        <v>97</v>
      </c>
      <c r="S16" s="42">
        <v>42019</v>
      </c>
      <c r="T16" s="42" t="s">
        <v>101</v>
      </c>
      <c r="U16" s="44">
        <v>25000000</v>
      </c>
      <c r="V16" s="23" t="s">
        <v>28</v>
      </c>
      <c r="W16" s="43" t="s">
        <v>168</v>
      </c>
      <c r="X16" s="43" t="s">
        <v>96</v>
      </c>
      <c r="Y16" s="43" t="s">
        <v>97</v>
      </c>
      <c r="Z16" s="52" t="s">
        <v>169</v>
      </c>
    </row>
    <row r="17" spans="1:26" s="3" customFormat="1" ht="25.5" customHeight="1">
      <c r="A17" s="27"/>
      <c r="B17" s="27"/>
      <c r="C17" s="27"/>
      <c r="D17" s="45"/>
      <c r="E17" s="46"/>
      <c r="F17" s="46"/>
      <c r="G17" s="27"/>
      <c r="H17" s="27"/>
      <c r="I17" s="27"/>
      <c r="J17" s="27"/>
      <c r="K17" s="47" t="s">
        <v>27</v>
      </c>
      <c r="L17" s="51">
        <f>SUM(L13:L16)</f>
        <v>1130</v>
      </c>
      <c r="M17" s="47" t="s">
        <v>46</v>
      </c>
      <c r="N17" s="48">
        <f>SUM(N13:N16)</f>
        <v>5478965</v>
      </c>
      <c r="O17" s="16">
        <f>SUM(O13:O16)</f>
        <v>2360681</v>
      </c>
      <c r="P17" s="46"/>
      <c r="Q17" s="46"/>
      <c r="R17" s="46"/>
      <c r="S17" s="45"/>
      <c r="T17" s="45"/>
      <c r="U17" s="49"/>
      <c r="V17" s="27"/>
      <c r="W17" s="46"/>
      <c r="X17" s="46"/>
      <c r="Y17" s="46"/>
      <c r="Z17" s="46"/>
    </row>
    <row r="18" spans="1:26" s="3" customFormat="1" ht="8.25" customHeight="1">
      <c r="A18" s="27"/>
      <c r="B18" s="27"/>
      <c r="C18" s="27"/>
      <c r="D18" s="45"/>
      <c r="E18" s="46"/>
      <c r="F18" s="46"/>
      <c r="G18" s="27"/>
      <c r="H18" s="27"/>
      <c r="I18" s="27"/>
      <c r="J18" s="27"/>
      <c r="K18" s="27"/>
      <c r="L18" s="27"/>
      <c r="M18" s="27"/>
      <c r="N18" s="49"/>
      <c r="O18" s="50"/>
      <c r="P18" s="46"/>
      <c r="Q18" s="46"/>
      <c r="R18" s="46"/>
      <c r="S18" s="45"/>
      <c r="T18" s="45"/>
      <c r="U18" s="49"/>
      <c r="V18" s="27"/>
      <c r="W18" s="46"/>
      <c r="X18" s="46"/>
      <c r="Y18" s="46"/>
      <c r="Z18" s="46"/>
    </row>
    <row r="19" spans="1:26" s="3" customFormat="1" ht="24" customHeight="1">
      <c r="A19" s="23">
        <v>15405</v>
      </c>
      <c r="B19" s="23"/>
      <c r="C19" s="23" t="s">
        <v>30</v>
      </c>
      <c r="D19" s="42">
        <v>42171</v>
      </c>
      <c r="E19" s="43" t="s">
        <v>111</v>
      </c>
      <c r="F19" s="43" t="s">
        <v>145</v>
      </c>
      <c r="G19" s="23" t="s">
        <v>112</v>
      </c>
      <c r="H19" s="23" t="s">
        <v>113</v>
      </c>
      <c r="I19" s="23">
        <v>77014</v>
      </c>
      <c r="J19" s="23">
        <v>6</v>
      </c>
      <c r="K19" s="23" t="s">
        <v>32</v>
      </c>
      <c r="L19" s="23">
        <v>65</v>
      </c>
      <c r="M19" s="23" t="s">
        <v>3</v>
      </c>
      <c r="N19" s="44">
        <v>399216</v>
      </c>
      <c r="O19" s="78">
        <v>0</v>
      </c>
      <c r="P19" s="43" t="s">
        <v>114</v>
      </c>
      <c r="Q19" s="43" t="s">
        <v>146</v>
      </c>
      <c r="R19" s="43" t="s">
        <v>147</v>
      </c>
      <c r="S19" s="42">
        <v>42019</v>
      </c>
      <c r="T19" s="42" t="s">
        <v>101</v>
      </c>
      <c r="U19" s="44">
        <v>4650000</v>
      </c>
      <c r="V19" s="23" t="s">
        <v>28</v>
      </c>
      <c r="W19" s="43" t="s">
        <v>148</v>
      </c>
      <c r="X19" s="43" t="s">
        <v>108</v>
      </c>
      <c r="Y19" s="43" t="s">
        <v>109</v>
      </c>
      <c r="Z19" s="52" t="s">
        <v>110</v>
      </c>
    </row>
    <row r="20" spans="1:26" s="3" customFormat="1" ht="24" customHeight="1">
      <c r="A20" s="23">
        <v>15409</v>
      </c>
      <c r="B20" s="23"/>
      <c r="C20" s="23" t="s">
        <v>30</v>
      </c>
      <c r="D20" s="42">
        <v>42171</v>
      </c>
      <c r="E20" s="43" t="s">
        <v>165</v>
      </c>
      <c r="F20" s="43" t="s">
        <v>170</v>
      </c>
      <c r="G20" s="23" t="s">
        <v>112</v>
      </c>
      <c r="H20" s="23" t="s">
        <v>113</v>
      </c>
      <c r="I20" s="23">
        <v>77020</v>
      </c>
      <c r="J20" s="23">
        <v>6</v>
      </c>
      <c r="K20" s="23" t="s">
        <v>1</v>
      </c>
      <c r="L20" s="23">
        <v>165</v>
      </c>
      <c r="M20" s="23" t="s">
        <v>3</v>
      </c>
      <c r="N20" s="44">
        <v>377001</v>
      </c>
      <c r="O20" s="78">
        <v>0</v>
      </c>
      <c r="P20" s="43" t="s">
        <v>171</v>
      </c>
      <c r="Q20" s="43" t="s">
        <v>172</v>
      </c>
      <c r="R20" s="43" t="s">
        <v>173</v>
      </c>
      <c r="S20" s="42">
        <v>42020</v>
      </c>
      <c r="T20" s="42" t="s">
        <v>101</v>
      </c>
      <c r="U20" s="44">
        <v>8000000</v>
      </c>
      <c r="V20" s="23" t="s">
        <v>28</v>
      </c>
      <c r="W20" s="43" t="s">
        <v>174</v>
      </c>
      <c r="X20" s="43" t="s">
        <v>175</v>
      </c>
      <c r="Y20" s="43" t="s">
        <v>176</v>
      </c>
      <c r="Z20" s="52" t="s">
        <v>177</v>
      </c>
    </row>
    <row r="21" spans="1:26" s="3" customFormat="1" ht="25.5" customHeight="1">
      <c r="A21" s="27"/>
      <c r="B21" s="27"/>
      <c r="C21" s="27"/>
      <c r="D21" s="45"/>
      <c r="E21" s="46"/>
      <c r="F21" s="46"/>
      <c r="G21" s="27"/>
      <c r="H21" s="27"/>
      <c r="I21" s="27"/>
      <c r="J21" s="27"/>
      <c r="K21" s="47" t="s">
        <v>27</v>
      </c>
      <c r="L21" s="51">
        <f>SUM(L19:L20)</f>
        <v>230</v>
      </c>
      <c r="M21" s="47" t="s">
        <v>46</v>
      </c>
      <c r="N21" s="48">
        <f>SUM(N19:N20)</f>
        <v>776217</v>
      </c>
      <c r="O21" s="16">
        <f>SUM(O19)</f>
        <v>0</v>
      </c>
      <c r="P21" s="46"/>
      <c r="Q21" s="46"/>
      <c r="R21" s="46"/>
      <c r="S21" s="45"/>
      <c r="T21" s="45"/>
      <c r="U21" s="49"/>
      <c r="V21" s="27"/>
      <c r="W21" s="46"/>
      <c r="X21" s="46"/>
      <c r="Y21" s="46"/>
      <c r="Z21" s="46"/>
    </row>
    <row r="22" spans="1:26" s="3" customFormat="1" ht="8.25" customHeight="1">
      <c r="A22" s="27"/>
      <c r="B22" s="27"/>
      <c r="C22" s="27"/>
      <c r="D22" s="45"/>
      <c r="E22" s="46"/>
      <c r="F22" s="46"/>
      <c r="G22" s="27"/>
      <c r="H22" s="27"/>
      <c r="I22" s="27"/>
      <c r="J22" s="27"/>
      <c r="K22" s="27"/>
      <c r="L22" s="27"/>
      <c r="M22" s="27"/>
      <c r="N22" s="49"/>
      <c r="O22" s="50"/>
      <c r="P22" s="46"/>
      <c r="Q22" s="46"/>
      <c r="R22" s="46"/>
      <c r="S22" s="45"/>
      <c r="T22" s="45"/>
      <c r="U22" s="49"/>
      <c r="V22" s="27"/>
      <c r="W22" s="46"/>
      <c r="X22" s="46"/>
      <c r="Y22" s="46"/>
      <c r="Z22" s="46"/>
    </row>
    <row r="23" spans="1:26" s="3" customFormat="1" ht="24" customHeight="1">
      <c r="A23" s="23">
        <v>15403</v>
      </c>
      <c r="B23" s="23"/>
      <c r="C23" s="23" t="s">
        <v>30</v>
      </c>
      <c r="D23" s="42">
        <v>42171</v>
      </c>
      <c r="E23" s="43" t="s">
        <v>134</v>
      </c>
      <c r="F23" s="43" t="s">
        <v>141</v>
      </c>
      <c r="G23" s="23" t="s">
        <v>135</v>
      </c>
      <c r="H23" s="23" t="s">
        <v>136</v>
      </c>
      <c r="I23" s="23">
        <v>78754</v>
      </c>
      <c r="J23" s="23">
        <v>7</v>
      </c>
      <c r="K23" s="23" t="s">
        <v>32</v>
      </c>
      <c r="L23" s="23">
        <v>216</v>
      </c>
      <c r="M23" s="23" t="s">
        <v>3</v>
      </c>
      <c r="N23" s="44">
        <v>801260</v>
      </c>
      <c r="O23" s="78">
        <v>0</v>
      </c>
      <c r="P23" s="43" t="s">
        <v>142</v>
      </c>
      <c r="Q23" s="43" t="s">
        <v>143</v>
      </c>
      <c r="R23" s="43" t="s">
        <v>144</v>
      </c>
      <c r="S23" s="42">
        <v>42019</v>
      </c>
      <c r="T23" s="42" t="s">
        <v>101</v>
      </c>
      <c r="U23" s="44">
        <v>25000000</v>
      </c>
      <c r="V23" s="23" t="s">
        <v>28</v>
      </c>
      <c r="W23" s="43" t="s">
        <v>140</v>
      </c>
      <c r="X23" s="43" t="s">
        <v>137</v>
      </c>
      <c r="Y23" s="43" t="s">
        <v>138</v>
      </c>
      <c r="Z23" s="52" t="s">
        <v>139</v>
      </c>
    </row>
    <row r="24" spans="1:26" s="3" customFormat="1" ht="25.5" customHeight="1">
      <c r="A24" s="23">
        <v>15408</v>
      </c>
      <c r="B24" s="23"/>
      <c r="C24" s="23" t="s">
        <v>30</v>
      </c>
      <c r="D24" s="42">
        <v>42171</v>
      </c>
      <c r="E24" s="43" t="s">
        <v>166</v>
      </c>
      <c r="F24" s="43" t="s">
        <v>178</v>
      </c>
      <c r="G24" s="23" t="s">
        <v>135</v>
      </c>
      <c r="H24" s="23" t="s">
        <v>136</v>
      </c>
      <c r="I24" s="23">
        <v>78723</v>
      </c>
      <c r="J24" s="23">
        <v>7</v>
      </c>
      <c r="K24" s="23" t="s">
        <v>32</v>
      </c>
      <c r="L24" s="77">
        <v>292</v>
      </c>
      <c r="M24" s="23" t="s">
        <v>0</v>
      </c>
      <c r="N24" s="44">
        <v>1554676</v>
      </c>
      <c r="O24" s="78">
        <v>0</v>
      </c>
      <c r="P24" s="43" t="s">
        <v>142</v>
      </c>
      <c r="Q24" s="43" t="s">
        <v>143</v>
      </c>
      <c r="R24" s="43" t="s">
        <v>144</v>
      </c>
      <c r="S24" s="42">
        <v>42020</v>
      </c>
      <c r="T24" s="42" t="s">
        <v>101</v>
      </c>
      <c r="U24" s="44">
        <v>25000000</v>
      </c>
      <c r="V24" s="23" t="s">
        <v>28</v>
      </c>
      <c r="W24" s="43" t="s">
        <v>179</v>
      </c>
      <c r="X24" s="43" t="s">
        <v>180</v>
      </c>
      <c r="Y24" s="43" t="s">
        <v>181</v>
      </c>
      <c r="Z24" s="52" t="s">
        <v>182</v>
      </c>
    </row>
    <row r="25" spans="1:26" s="3" customFormat="1" ht="25.5" customHeight="1">
      <c r="A25" s="23">
        <v>15410</v>
      </c>
      <c r="B25" s="23"/>
      <c r="C25" s="23" t="s">
        <v>30</v>
      </c>
      <c r="D25" s="42">
        <v>42171</v>
      </c>
      <c r="E25" s="43" t="s">
        <v>183</v>
      </c>
      <c r="F25" s="43" t="s">
        <v>184</v>
      </c>
      <c r="G25" s="23" t="s">
        <v>135</v>
      </c>
      <c r="H25" s="23" t="s">
        <v>136</v>
      </c>
      <c r="I25" s="23">
        <v>78723</v>
      </c>
      <c r="J25" s="23">
        <v>7</v>
      </c>
      <c r="K25" s="23" t="s">
        <v>32</v>
      </c>
      <c r="L25" s="77">
        <v>240</v>
      </c>
      <c r="M25" s="23" t="s">
        <v>0</v>
      </c>
      <c r="N25" s="44">
        <v>988371</v>
      </c>
      <c r="O25" s="78">
        <v>0</v>
      </c>
      <c r="P25" s="43" t="s">
        <v>185</v>
      </c>
      <c r="Q25" s="43" t="s">
        <v>186</v>
      </c>
      <c r="R25" s="43" t="s">
        <v>187</v>
      </c>
      <c r="S25" s="42" t="s">
        <v>188</v>
      </c>
      <c r="T25" s="42" t="s">
        <v>188</v>
      </c>
      <c r="U25" s="79" t="s">
        <v>188</v>
      </c>
      <c r="V25" s="23" t="s">
        <v>188</v>
      </c>
      <c r="W25" s="43" t="s">
        <v>189</v>
      </c>
      <c r="X25" s="43" t="s">
        <v>190</v>
      </c>
      <c r="Y25" s="43" t="s">
        <v>191</v>
      </c>
      <c r="Z25" s="52" t="s">
        <v>192</v>
      </c>
    </row>
    <row r="26" spans="1:26" s="3" customFormat="1" ht="25.5" customHeight="1">
      <c r="A26" s="27"/>
      <c r="B26" s="27"/>
      <c r="C26" s="27"/>
      <c r="D26" s="45"/>
      <c r="E26" s="46"/>
      <c r="F26" s="46"/>
      <c r="G26" s="27"/>
      <c r="H26" s="27"/>
      <c r="I26" s="27"/>
      <c r="J26" s="27"/>
      <c r="K26" s="47" t="s">
        <v>27</v>
      </c>
      <c r="L26" s="51">
        <f>SUM(L23:L25)</f>
        <v>748</v>
      </c>
      <c r="M26" s="47" t="s">
        <v>46</v>
      </c>
      <c r="N26" s="48">
        <f>SUM(N23:N25)</f>
        <v>3344307</v>
      </c>
      <c r="O26" s="16">
        <f>SUM(O23)</f>
        <v>0</v>
      </c>
      <c r="P26" s="46"/>
      <c r="Q26" s="46"/>
      <c r="R26" s="46"/>
      <c r="S26" s="45"/>
      <c r="T26" s="45"/>
      <c r="U26" s="49"/>
      <c r="V26" s="27"/>
      <c r="W26" s="46"/>
      <c r="X26" s="46"/>
      <c r="Y26" s="46"/>
      <c r="Z26" s="46"/>
    </row>
    <row r="27" spans="1:26" s="3" customFormat="1" ht="8.25" customHeight="1">
      <c r="A27" s="27"/>
      <c r="B27" s="27"/>
      <c r="C27" s="27"/>
      <c r="D27" s="45"/>
      <c r="E27" s="46"/>
      <c r="F27" s="46"/>
      <c r="G27" s="27"/>
      <c r="H27" s="27"/>
      <c r="I27" s="27"/>
      <c r="J27" s="27"/>
      <c r="K27" s="47"/>
      <c r="L27" s="51"/>
      <c r="M27" s="47"/>
      <c r="N27" s="48"/>
      <c r="O27" s="16"/>
      <c r="P27" s="46"/>
      <c r="Q27" s="46"/>
      <c r="R27" s="46"/>
      <c r="S27" s="45"/>
      <c r="T27" s="45"/>
      <c r="U27" s="49"/>
      <c r="V27" s="27"/>
      <c r="W27" s="46"/>
      <c r="X27" s="46"/>
      <c r="Y27" s="46"/>
      <c r="Z27" s="46"/>
    </row>
    <row r="28" spans="1:26" s="1" customFormat="1" ht="24" customHeight="1">
      <c r="A28" s="23">
        <v>15406</v>
      </c>
      <c r="B28" s="23">
        <v>14432</v>
      </c>
      <c r="C28" s="23" t="s">
        <v>30</v>
      </c>
      <c r="D28" s="42">
        <v>42171</v>
      </c>
      <c r="E28" s="43" t="s">
        <v>93</v>
      </c>
      <c r="F28" s="43" t="s">
        <v>86</v>
      </c>
      <c r="G28" s="23" t="s">
        <v>75</v>
      </c>
      <c r="H28" s="23" t="s">
        <v>76</v>
      </c>
      <c r="I28" s="23">
        <v>78224</v>
      </c>
      <c r="J28" s="23">
        <v>9</v>
      </c>
      <c r="K28" s="23" t="s">
        <v>32</v>
      </c>
      <c r="L28" s="23">
        <v>322</v>
      </c>
      <c r="M28" s="23" t="s">
        <v>0</v>
      </c>
      <c r="N28" s="44">
        <v>1450408</v>
      </c>
      <c r="O28" s="44">
        <v>0</v>
      </c>
      <c r="P28" s="43" t="s">
        <v>87</v>
      </c>
      <c r="Q28" s="43" t="s">
        <v>88</v>
      </c>
      <c r="R28" s="43" t="s">
        <v>89</v>
      </c>
      <c r="S28" s="42">
        <v>42019</v>
      </c>
      <c r="T28" s="42" t="s">
        <v>101</v>
      </c>
      <c r="U28" s="44">
        <v>22000000</v>
      </c>
      <c r="V28" s="23" t="s">
        <v>28</v>
      </c>
      <c r="W28" s="43" t="s">
        <v>94</v>
      </c>
      <c r="X28" s="43" t="s">
        <v>90</v>
      </c>
      <c r="Y28" s="43" t="s">
        <v>91</v>
      </c>
      <c r="Z28" s="52" t="s">
        <v>92</v>
      </c>
    </row>
    <row r="29" spans="1:26" s="3" customFormat="1" ht="25.5" customHeight="1">
      <c r="A29" s="23">
        <v>15404</v>
      </c>
      <c r="B29" s="23">
        <v>14418</v>
      </c>
      <c r="C29" s="23" t="s">
        <v>30</v>
      </c>
      <c r="D29" s="42">
        <v>42171</v>
      </c>
      <c r="E29" s="43" t="s">
        <v>102</v>
      </c>
      <c r="F29" s="43" t="s">
        <v>103</v>
      </c>
      <c r="G29" s="23" t="s">
        <v>75</v>
      </c>
      <c r="H29" s="23" t="s">
        <v>76</v>
      </c>
      <c r="I29" s="23">
        <v>78237</v>
      </c>
      <c r="J29" s="23">
        <v>9</v>
      </c>
      <c r="K29" s="23" t="s">
        <v>32</v>
      </c>
      <c r="L29" s="77">
        <v>57</v>
      </c>
      <c r="M29" s="23" t="s">
        <v>3</v>
      </c>
      <c r="N29" s="44">
        <v>326109</v>
      </c>
      <c r="O29" s="78">
        <v>0</v>
      </c>
      <c r="P29" s="43" t="s">
        <v>104</v>
      </c>
      <c r="Q29" s="43" t="s">
        <v>105</v>
      </c>
      <c r="R29" s="43" t="s">
        <v>106</v>
      </c>
      <c r="S29" s="42">
        <v>42017</v>
      </c>
      <c r="T29" s="42" t="s">
        <v>101</v>
      </c>
      <c r="U29" s="44">
        <v>4000000</v>
      </c>
      <c r="V29" s="23" t="s">
        <v>28</v>
      </c>
      <c r="W29" s="43" t="s">
        <v>107</v>
      </c>
      <c r="X29" s="43" t="s">
        <v>108</v>
      </c>
      <c r="Y29" s="43" t="s">
        <v>109</v>
      </c>
      <c r="Z29" s="52" t="s">
        <v>110</v>
      </c>
    </row>
    <row r="30" spans="1:26" s="3" customFormat="1" ht="25.5" customHeight="1">
      <c r="A30" s="27"/>
      <c r="B30" s="27"/>
      <c r="C30" s="27"/>
      <c r="D30" s="45"/>
      <c r="E30" s="46"/>
      <c r="F30" s="46"/>
      <c r="G30" s="27"/>
      <c r="H30" s="27"/>
      <c r="I30" s="27"/>
      <c r="J30" s="27"/>
      <c r="K30" s="47" t="s">
        <v>27</v>
      </c>
      <c r="L30" s="51">
        <f>SUM(L28:L29)</f>
        <v>379</v>
      </c>
      <c r="M30" s="47" t="s">
        <v>46</v>
      </c>
      <c r="N30" s="48">
        <f>SUM(N28:N29)</f>
        <v>1776517</v>
      </c>
      <c r="O30" s="16">
        <f>SUM(O28:O28)</f>
        <v>0</v>
      </c>
      <c r="P30" s="46"/>
      <c r="Q30" s="46"/>
      <c r="R30" s="46"/>
      <c r="S30" s="45"/>
      <c r="T30" s="45"/>
      <c r="U30" s="49"/>
      <c r="V30" s="27"/>
      <c r="W30" s="46"/>
      <c r="X30" s="46"/>
      <c r="Y30" s="46"/>
      <c r="Z30" s="46"/>
    </row>
    <row r="31" spans="1:25" s="3" customFormat="1" ht="8.25" customHeight="1">
      <c r="A31" s="27"/>
      <c r="B31" s="27"/>
      <c r="C31" s="27"/>
      <c r="D31" s="45"/>
      <c r="E31" s="46"/>
      <c r="F31" s="46"/>
      <c r="G31" s="27"/>
      <c r="H31" s="27"/>
      <c r="I31" s="27"/>
      <c r="J31" s="27"/>
      <c r="K31" s="27"/>
      <c r="L31" s="73"/>
      <c r="M31" s="27"/>
      <c r="N31" s="49"/>
      <c r="O31" s="50"/>
      <c r="P31" s="46"/>
      <c r="Q31" s="46"/>
      <c r="R31" s="46"/>
      <c r="S31" s="45"/>
      <c r="T31" s="45"/>
      <c r="U31" s="49"/>
      <c r="V31" s="27"/>
      <c r="W31" s="46"/>
      <c r="X31" s="46"/>
      <c r="Y31" s="46"/>
    </row>
    <row r="32" spans="1:26" s="61" customFormat="1" ht="35.25" customHeight="1">
      <c r="A32" s="23">
        <v>15400</v>
      </c>
      <c r="B32" s="23">
        <v>14416</v>
      </c>
      <c r="C32" s="23" t="s">
        <v>30</v>
      </c>
      <c r="D32" s="42">
        <v>42171</v>
      </c>
      <c r="E32" s="43" t="s">
        <v>59</v>
      </c>
      <c r="F32" s="43" t="s">
        <v>60</v>
      </c>
      <c r="G32" s="23" t="s">
        <v>58</v>
      </c>
      <c r="H32" s="23" t="s">
        <v>58</v>
      </c>
      <c r="I32" s="23">
        <v>79701</v>
      </c>
      <c r="J32" s="23">
        <v>12</v>
      </c>
      <c r="K32" s="23" t="s">
        <v>32</v>
      </c>
      <c r="L32" s="23">
        <v>206</v>
      </c>
      <c r="M32" s="23" t="s">
        <v>0</v>
      </c>
      <c r="N32" s="44">
        <v>1262461</v>
      </c>
      <c r="O32" s="60">
        <v>0</v>
      </c>
      <c r="P32" s="43" t="s">
        <v>61</v>
      </c>
      <c r="Q32" s="43" t="s">
        <v>62</v>
      </c>
      <c r="R32" s="43" t="s">
        <v>63</v>
      </c>
      <c r="S32" s="42">
        <v>42016</v>
      </c>
      <c r="T32" s="42" t="s">
        <v>101</v>
      </c>
      <c r="U32" s="44">
        <v>22000000</v>
      </c>
      <c r="V32" s="23" t="s">
        <v>28</v>
      </c>
      <c r="W32" s="43" t="s">
        <v>64</v>
      </c>
      <c r="X32" s="43" t="s">
        <v>65</v>
      </c>
      <c r="Y32" s="43" t="s">
        <v>66</v>
      </c>
      <c r="Z32" s="52" t="s">
        <v>67</v>
      </c>
    </row>
    <row r="33" spans="1:26" s="3" customFormat="1" ht="25.5" customHeight="1">
      <c r="A33" s="27"/>
      <c r="B33" s="27"/>
      <c r="C33" s="27"/>
      <c r="D33" s="45"/>
      <c r="E33" s="46"/>
      <c r="F33" s="46"/>
      <c r="G33" s="27"/>
      <c r="H33" s="27"/>
      <c r="I33" s="27"/>
      <c r="J33" s="27"/>
      <c r="K33" s="47" t="s">
        <v>27</v>
      </c>
      <c r="L33" s="51">
        <f>SUM(L32:L32)</f>
        <v>206</v>
      </c>
      <c r="M33" s="47" t="s">
        <v>46</v>
      </c>
      <c r="N33" s="48">
        <f>SUM(N32:N32)</f>
        <v>1262461</v>
      </c>
      <c r="O33" s="16">
        <f>SUM(O32:O32)</f>
        <v>0</v>
      </c>
      <c r="P33" s="46"/>
      <c r="Q33" s="46"/>
      <c r="R33" s="46"/>
      <c r="S33" s="45"/>
      <c r="T33" s="45"/>
      <c r="U33" s="49"/>
      <c r="V33" s="27"/>
      <c r="W33" s="46"/>
      <c r="X33" s="46"/>
      <c r="Y33" s="46"/>
      <c r="Z33" s="46"/>
    </row>
    <row r="34" spans="1:26" s="3" customFormat="1" ht="8.25" customHeight="1">
      <c r="A34" s="27"/>
      <c r="B34" s="27"/>
      <c r="C34" s="27"/>
      <c r="D34" s="45"/>
      <c r="E34" s="46"/>
      <c r="F34" s="46"/>
      <c r="G34" s="27"/>
      <c r="H34" s="27"/>
      <c r="I34" s="27"/>
      <c r="J34" s="27"/>
      <c r="K34" s="47"/>
      <c r="L34" s="51"/>
      <c r="M34" s="47"/>
      <c r="N34" s="48"/>
      <c r="O34" s="16"/>
      <c r="P34" s="46"/>
      <c r="Q34" s="46"/>
      <c r="R34" s="46"/>
      <c r="S34" s="45"/>
      <c r="T34" s="45"/>
      <c r="U34" s="49"/>
      <c r="V34" s="27"/>
      <c r="W34" s="46"/>
      <c r="X34" s="46"/>
      <c r="Y34" s="46"/>
      <c r="Z34" s="46"/>
    </row>
    <row r="35" spans="1:26" s="75" customFormat="1" ht="9" customHeight="1">
      <c r="A35" s="27"/>
      <c r="B35" s="27"/>
      <c r="C35" s="27"/>
      <c r="D35" s="45"/>
      <c r="E35" s="46"/>
      <c r="F35" s="46"/>
      <c r="G35" s="27"/>
      <c r="H35" s="27"/>
      <c r="I35" s="27"/>
      <c r="J35" s="27"/>
      <c r="K35" s="47"/>
      <c r="L35" s="51"/>
      <c r="M35" s="47"/>
      <c r="N35" s="48"/>
      <c r="O35" s="16"/>
      <c r="P35" s="46"/>
      <c r="Q35" s="46"/>
      <c r="R35" s="46"/>
      <c r="S35" s="45"/>
      <c r="T35" s="45"/>
      <c r="U35" s="74"/>
      <c r="V35" s="27"/>
      <c r="W35" s="46"/>
      <c r="X35" s="46"/>
      <c r="Y35" s="46"/>
      <c r="Z35" s="3"/>
    </row>
    <row r="36" spans="1:22" s="1" customFormat="1" ht="14.25" customHeight="1">
      <c r="A36" s="4"/>
      <c r="B36" s="4"/>
      <c r="C36" s="4"/>
      <c r="D36" s="4"/>
      <c r="G36" s="4"/>
      <c r="H36" s="4"/>
      <c r="I36" s="4"/>
      <c r="K36" s="12" t="s">
        <v>27</v>
      </c>
      <c r="L36" s="13">
        <f>SUM(L21+L33+L30+L26+L17)</f>
        <v>2693</v>
      </c>
      <c r="M36" s="14" t="s">
        <v>46</v>
      </c>
      <c r="N36" s="15">
        <f>SUM(N21+N33+N30+N26+N17)</f>
        <v>12638467</v>
      </c>
      <c r="O36" s="15">
        <f>SUM(O33+O21+O30)</f>
        <v>0</v>
      </c>
      <c r="S36" s="82" t="s">
        <v>47</v>
      </c>
      <c r="T36" s="82"/>
      <c r="U36" s="15">
        <f>SUM(U13:U35)</f>
        <v>196650000</v>
      </c>
      <c r="V36" s="4"/>
    </row>
    <row r="38" spans="1:7" ht="15">
      <c r="A38" s="83" t="s">
        <v>44</v>
      </c>
      <c r="B38" s="83"/>
      <c r="C38" s="83"/>
      <c r="D38" s="83"/>
      <c r="E38" s="83"/>
      <c r="F38" s="83"/>
      <c r="G38" s="83"/>
    </row>
    <row r="39" spans="1:10" ht="15">
      <c r="A39" s="83" t="s">
        <v>85</v>
      </c>
      <c r="B39" s="83"/>
      <c r="C39" s="83"/>
      <c r="D39" s="83"/>
      <c r="E39" s="83"/>
      <c r="F39" s="83"/>
      <c r="G39" s="83"/>
      <c r="H39" s="83"/>
      <c r="I39" s="83"/>
      <c r="J39" s="83"/>
    </row>
  </sheetData>
  <sheetProtection/>
  <mergeCells count="5">
    <mergeCell ref="A2:D2"/>
    <mergeCell ref="A6:E6"/>
    <mergeCell ref="S36:T36"/>
    <mergeCell ref="A38:G38"/>
    <mergeCell ref="A39:J39"/>
  </mergeCells>
  <printOptions/>
  <pageMargins left="0.7" right="0.7" top="0.75" bottom="0.75" header="0.3" footer="0.3"/>
  <pageSetup horizontalDpi="1200" verticalDpi="12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="90" zoomScaleNormal="90" workbookViewId="0" topLeftCell="A1">
      <selection activeCell="A6" sqref="A6:E6"/>
    </sheetView>
  </sheetViews>
  <sheetFormatPr defaultColWidth="9.140625" defaultRowHeight="15"/>
  <cols>
    <col min="1" max="1" width="7.28125" style="4" customWidth="1"/>
    <col min="2" max="2" width="7.7109375" style="4" customWidth="1"/>
    <col min="3" max="3" width="12.140625" style="4" customWidth="1"/>
    <col min="4" max="4" width="10.8515625" style="4" customWidth="1"/>
    <col min="5" max="6" width="19.7109375" style="1" customWidth="1"/>
    <col min="7" max="7" width="10.421875" style="4" bestFit="1" customWidth="1"/>
    <col min="8" max="8" width="10.140625" style="4" bestFit="1" customWidth="1"/>
    <col min="9" max="9" width="7.00390625" style="4" bestFit="1" customWidth="1"/>
    <col min="10" max="10" width="6.28125" style="4" customWidth="1"/>
    <col min="11" max="11" width="10.28125" style="4" customWidth="1"/>
    <col min="12" max="12" width="7.28125" style="4" bestFit="1" customWidth="1"/>
    <col min="13" max="13" width="14.140625" style="4" customWidth="1"/>
    <col min="14" max="14" width="17.28125" style="1" bestFit="1" customWidth="1"/>
    <col min="15" max="15" width="12.28125" style="1" customWidth="1"/>
    <col min="16" max="16" width="14.00390625" style="1" bestFit="1" customWidth="1"/>
    <col min="17" max="17" width="11.00390625" style="19" customWidth="1"/>
    <col min="18" max="18" width="8.7109375" style="19" bestFit="1" customWidth="1"/>
    <col min="19" max="19" width="13.57421875" style="1" customWidth="1"/>
    <col min="20" max="20" width="9.57421875" style="4" customWidth="1"/>
    <col min="21" max="21" width="18.7109375" style="1" customWidth="1"/>
    <col min="22" max="22" width="15.28125" style="1" customWidth="1"/>
    <col min="23" max="23" width="13.28125" style="1" customWidth="1"/>
    <col min="24" max="24" width="25.851562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8"/>
      <c r="R1" s="18"/>
      <c r="S1" s="5"/>
      <c r="T1" s="5"/>
      <c r="V1" s="5"/>
    </row>
    <row r="2" spans="1:22" ht="18" customHeight="1">
      <c r="A2" s="80"/>
      <c r="B2" s="80"/>
      <c r="C2" s="80"/>
      <c r="D2" s="80"/>
      <c r="E2" s="8" t="s">
        <v>35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36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39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18">
      <c r="A6" s="81" t="s">
        <v>167</v>
      </c>
      <c r="B6" s="81"/>
      <c r="C6" s="81"/>
      <c r="D6" s="81"/>
      <c r="E6" s="81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ht="21.75" customHeight="1">
      <c r="A7" s="6"/>
      <c r="B7" s="6"/>
      <c r="C7" s="6"/>
      <c r="D7" s="5"/>
      <c r="E7" s="5"/>
      <c r="G7" s="5"/>
      <c r="H7" s="5"/>
      <c r="I7" s="5"/>
      <c r="J7" s="5"/>
      <c r="K7" s="5"/>
      <c r="L7" s="5"/>
      <c r="M7" s="5"/>
      <c r="P7" s="5"/>
      <c r="Q7" s="18"/>
      <c r="R7" s="18"/>
      <c r="S7" s="5"/>
      <c r="T7" s="5"/>
      <c r="V7" s="5"/>
    </row>
    <row r="8" spans="1:24" s="2" customFormat="1" ht="66.75" customHeight="1">
      <c r="A8" s="21" t="s">
        <v>43</v>
      </c>
      <c r="B8" s="21" t="s">
        <v>6</v>
      </c>
      <c r="C8" s="20" t="s">
        <v>29</v>
      </c>
      <c r="D8" s="21" t="s">
        <v>42</v>
      </c>
      <c r="E8" s="20" t="s">
        <v>21</v>
      </c>
      <c r="F8" s="20" t="s">
        <v>22</v>
      </c>
      <c r="G8" s="20" t="s">
        <v>7</v>
      </c>
      <c r="H8" s="20" t="s">
        <v>8</v>
      </c>
      <c r="I8" s="20" t="s">
        <v>31</v>
      </c>
      <c r="J8" s="20" t="s">
        <v>9</v>
      </c>
      <c r="K8" s="20" t="s">
        <v>10</v>
      </c>
      <c r="L8" s="20" t="s">
        <v>11</v>
      </c>
      <c r="M8" s="20" t="s">
        <v>19</v>
      </c>
      <c r="N8" s="20" t="s">
        <v>23</v>
      </c>
      <c r="O8" s="20" t="s">
        <v>24</v>
      </c>
      <c r="P8" s="20" t="s">
        <v>41</v>
      </c>
      <c r="Q8" s="41" t="s">
        <v>33</v>
      </c>
      <c r="R8" s="41" t="s">
        <v>40</v>
      </c>
      <c r="S8" s="20" t="s">
        <v>20</v>
      </c>
      <c r="T8" s="20" t="s">
        <v>34</v>
      </c>
      <c r="U8" s="20" t="s">
        <v>12</v>
      </c>
      <c r="V8" s="20" t="s">
        <v>13</v>
      </c>
      <c r="W8" s="20" t="s">
        <v>14</v>
      </c>
      <c r="X8" s="20" t="s">
        <v>15</v>
      </c>
    </row>
    <row r="9" spans="1:24" s="3" customFormat="1" ht="8.25" customHeight="1">
      <c r="A9" s="26"/>
      <c r="B9" s="26"/>
      <c r="C9" s="27"/>
      <c r="D9" s="38"/>
      <c r="E9" s="28"/>
      <c r="F9" s="28"/>
      <c r="G9" s="26"/>
      <c r="H9" s="26"/>
      <c r="I9" s="26"/>
      <c r="J9" s="26"/>
      <c r="K9" s="29"/>
      <c r="L9" s="29"/>
      <c r="M9" s="29"/>
      <c r="N9" s="31"/>
      <c r="O9" s="31"/>
      <c r="P9" s="31"/>
      <c r="Q9" s="38"/>
      <c r="R9" s="38"/>
      <c r="S9" s="31"/>
      <c r="T9" s="26"/>
      <c r="U9" s="28"/>
      <c r="V9" s="28"/>
      <c r="W9" s="28"/>
      <c r="X9" s="28"/>
    </row>
    <row r="10" spans="1:24" ht="39" customHeight="1">
      <c r="A10" s="22">
        <v>14607</v>
      </c>
      <c r="B10" s="22" t="s">
        <v>2</v>
      </c>
      <c r="C10" s="22" t="s">
        <v>57</v>
      </c>
      <c r="D10" s="36">
        <v>41956</v>
      </c>
      <c r="E10" s="24" t="s">
        <v>68</v>
      </c>
      <c r="F10" s="24" t="s">
        <v>69</v>
      </c>
      <c r="G10" s="22" t="s">
        <v>4</v>
      </c>
      <c r="H10" s="22" t="s">
        <v>5</v>
      </c>
      <c r="I10" s="22">
        <v>76102</v>
      </c>
      <c r="J10" s="22">
        <v>3</v>
      </c>
      <c r="K10" s="22" t="s">
        <v>32</v>
      </c>
      <c r="L10" s="22">
        <v>500</v>
      </c>
      <c r="M10" s="22" t="s">
        <v>0</v>
      </c>
      <c r="N10" s="32">
        <v>3194586</v>
      </c>
      <c r="O10" s="32">
        <v>0</v>
      </c>
      <c r="P10" s="32">
        <v>0</v>
      </c>
      <c r="Q10" s="62" t="s">
        <v>48</v>
      </c>
      <c r="R10" s="62" t="s">
        <v>48</v>
      </c>
      <c r="S10" s="63" t="s">
        <v>48</v>
      </c>
      <c r="T10" s="22" t="s">
        <v>48</v>
      </c>
      <c r="U10" s="24" t="s">
        <v>70</v>
      </c>
      <c r="V10" s="24" t="s">
        <v>71</v>
      </c>
      <c r="W10" s="24" t="s">
        <v>72</v>
      </c>
      <c r="X10" s="52" t="s">
        <v>73</v>
      </c>
    </row>
    <row r="11" spans="1:24" ht="39" customHeight="1">
      <c r="A11" s="22">
        <v>15600</v>
      </c>
      <c r="B11" s="22" t="s">
        <v>2</v>
      </c>
      <c r="C11" s="22" t="s">
        <v>57</v>
      </c>
      <c r="D11" s="36">
        <v>42110</v>
      </c>
      <c r="E11" s="24" t="s">
        <v>149</v>
      </c>
      <c r="F11" s="24" t="s">
        <v>154</v>
      </c>
      <c r="G11" s="22" t="s">
        <v>131</v>
      </c>
      <c r="H11" s="22" t="s">
        <v>131</v>
      </c>
      <c r="I11" s="22">
        <v>75203</v>
      </c>
      <c r="J11" s="22">
        <v>3</v>
      </c>
      <c r="K11" s="22" t="s">
        <v>32</v>
      </c>
      <c r="L11" s="22">
        <v>170</v>
      </c>
      <c r="M11" s="22" t="s">
        <v>0</v>
      </c>
      <c r="N11" s="32">
        <v>797000</v>
      </c>
      <c r="O11" s="32">
        <v>0</v>
      </c>
      <c r="P11" s="32">
        <v>0</v>
      </c>
      <c r="Q11" s="62" t="s">
        <v>48</v>
      </c>
      <c r="R11" s="62" t="s">
        <v>48</v>
      </c>
      <c r="S11" s="63" t="s">
        <v>48</v>
      </c>
      <c r="T11" s="22" t="s">
        <v>48</v>
      </c>
      <c r="U11" s="24" t="s">
        <v>153</v>
      </c>
      <c r="V11" s="24" t="s">
        <v>150</v>
      </c>
      <c r="W11" s="24" t="s">
        <v>151</v>
      </c>
      <c r="X11" s="52" t="s">
        <v>152</v>
      </c>
    </row>
    <row r="12" spans="1:24" s="3" customFormat="1" ht="25.5" customHeight="1">
      <c r="A12" s="26"/>
      <c r="B12" s="26"/>
      <c r="C12" s="26"/>
      <c r="D12" s="39"/>
      <c r="E12" s="28"/>
      <c r="F12" s="28"/>
      <c r="G12" s="26"/>
      <c r="H12" s="26"/>
      <c r="I12" s="26"/>
      <c r="J12" s="26"/>
      <c r="K12" s="29" t="s">
        <v>27</v>
      </c>
      <c r="L12" s="64">
        <f>SUM(L10:L11)</f>
        <v>670</v>
      </c>
      <c r="M12" s="35" t="s">
        <v>45</v>
      </c>
      <c r="N12" s="33">
        <f>SUM(N10:N11)</f>
        <v>3991586</v>
      </c>
      <c r="O12" s="33">
        <f>SUM(O10:O10)</f>
        <v>0</v>
      </c>
      <c r="P12" s="33">
        <f>SUM(P10:P10)</f>
        <v>0</v>
      </c>
      <c r="Q12" s="39"/>
      <c r="R12" s="39"/>
      <c r="S12" s="33"/>
      <c r="T12" s="26"/>
      <c r="U12" s="28"/>
      <c r="V12" s="28"/>
      <c r="W12" s="28"/>
      <c r="X12" s="28"/>
    </row>
    <row r="13" spans="1:24" s="3" customFormat="1" ht="8.25" customHeight="1">
      <c r="A13" s="26"/>
      <c r="B13" s="26"/>
      <c r="C13" s="26"/>
      <c r="D13" s="39"/>
      <c r="E13" s="28"/>
      <c r="F13" s="28"/>
      <c r="G13" s="26"/>
      <c r="H13" s="26"/>
      <c r="I13" s="26"/>
      <c r="J13" s="26"/>
      <c r="K13" s="29"/>
      <c r="L13" s="29"/>
      <c r="M13" s="29"/>
      <c r="N13" s="34"/>
      <c r="O13" s="34"/>
      <c r="P13" s="34"/>
      <c r="Q13" s="39"/>
      <c r="R13" s="39"/>
      <c r="S13" s="34"/>
      <c r="T13" s="26"/>
      <c r="U13" s="28"/>
      <c r="V13" s="28"/>
      <c r="W13" s="28"/>
      <c r="X13" s="28"/>
    </row>
    <row r="14" spans="1:24" s="65" customFormat="1" ht="33" customHeight="1">
      <c r="A14" s="22">
        <v>14608</v>
      </c>
      <c r="B14" s="22"/>
      <c r="C14" s="22" t="s">
        <v>57</v>
      </c>
      <c r="D14" s="37">
        <v>41991</v>
      </c>
      <c r="E14" s="68" t="s">
        <v>82</v>
      </c>
      <c r="F14" s="68" t="s">
        <v>74</v>
      </c>
      <c r="G14" s="22" t="s">
        <v>75</v>
      </c>
      <c r="H14" s="22" t="s">
        <v>76</v>
      </c>
      <c r="I14" s="22">
        <v>78240</v>
      </c>
      <c r="J14" s="22">
        <v>9</v>
      </c>
      <c r="K14" s="22" t="s">
        <v>1</v>
      </c>
      <c r="L14" s="22">
        <v>126</v>
      </c>
      <c r="M14" s="67" t="s">
        <v>0</v>
      </c>
      <c r="N14" s="59">
        <v>439887</v>
      </c>
      <c r="O14" s="25">
        <v>0</v>
      </c>
      <c r="P14" s="25">
        <v>0</v>
      </c>
      <c r="Q14" s="37" t="s">
        <v>48</v>
      </c>
      <c r="R14" s="37" t="s">
        <v>48</v>
      </c>
      <c r="S14" s="53" t="s">
        <v>48</v>
      </c>
      <c r="T14" s="22" t="s">
        <v>48</v>
      </c>
      <c r="U14" s="69" t="s">
        <v>80</v>
      </c>
      <c r="V14" s="22" t="s">
        <v>77</v>
      </c>
      <c r="W14" s="22" t="s">
        <v>78</v>
      </c>
      <c r="X14" s="52" t="s">
        <v>79</v>
      </c>
    </row>
    <row r="15" spans="1:24" s="3" customFormat="1" ht="33" customHeight="1">
      <c r="A15" s="22">
        <v>14609</v>
      </c>
      <c r="B15" s="22"/>
      <c r="C15" s="22" t="s">
        <v>57</v>
      </c>
      <c r="D15" s="37">
        <v>41991</v>
      </c>
      <c r="E15" s="24" t="s">
        <v>81</v>
      </c>
      <c r="F15" s="24" t="s">
        <v>83</v>
      </c>
      <c r="G15" s="22" t="s">
        <v>75</v>
      </c>
      <c r="H15" s="22" t="s">
        <v>76</v>
      </c>
      <c r="I15" s="22">
        <v>78207</v>
      </c>
      <c r="J15" s="22">
        <v>9</v>
      </c>
      <c r="K15" s="22" t="s">
        <v>1</v>
      </c>
      <c r="L15" s="22">
        <v>60</v>
      </c>
      <c r="M15" s="67" t="s">
        <v>0</v>
      </c>
      <c r="N15" s="59">
        <v>242694</v>
      </c>
      <c r="O15" s="25">
        <v>0</v>
      </c>
      <c r="P15" s="25">
        <v>0</v>
      </c>
      <c r="Q15" s="37" t="s">
        <v>48</v>
      </c>
      <c r="R15" s="37" t="s">
        <v>48</v>
      </c>
      <c r="S15" s="53" t="s">
        <v>48</v>
      </c>
      <c r="T15" s="22" t="s">
        <v>48</v>
      </c>
      <c r="U15" s="69" t="s">
        <v>84</v>
      </c>
      <c r="V15" s="22" t="s">
        <v>77</v>
      </c>
      <c r="W15" s="22" t="s">
        <v>78</v>
      </c>
      <c r="X15" s="52" t="s">
        <v>79</v>
      </c>
    </row>
    <row r="16" spans="1:23" s="3" customFormat="1" ht="33" customHeight="1">
      <c r="A16" s="26"/>
      <c r="B16" s="26"/>
      <c r="C16" s="26"/>
      <c r="D16" s="38"/>
      <c r="E16" s="28"/>
      <c r="F16" s="28"/>
      <c r="G16" s="26"/>
      <c r="H16" s="26"/>
      <c r="I16" s="26"/>
      <c r="J16" s="26"/>
      <c r="K16" s="29" t="s">
        <v>27</v>
      </c>
      <c r="L16" s="29">
        <f>SUM(L14:L15)</f>
        <v>186</v>
      </c>
      <c r="M16" s="66" t="s">
        <v>45</v>
      </c>
      <c r="N16" s="72">
        <f>SUM(N14:N15)</f>
        <v>682581</v>
      </c>
      <c r="O16" s="30">
        <f>SUM(O14:O15)</f>
        <v>0</v>
      </c>
      <c r="P16" s="30">
        <f>SUM(P14:P15)</f>
        <v>0</v>
      </c>
      <c r="Q16" s="38"/>
      <c r="R16" s="38"/>
      <c r="S16" s="70"/>
      <c r="T16" s="26"/>
      <c r="U16" s="71"/>
      <c r="V16" s="26"/>
      <c r="W16" s="26"/>
    </row>
    <row r="17" spans="1:24" s="3" customFormat="1" ht="8.25" customHeight="1">
      <c r="A17" s="26"/>
      <c r="B17" s="26"/>
      <c r="C17" s="26"/>
      <c r="D17" s="38"/>
      <c r="E17" s="28"/>
      <c r="F17" s="28"/>
      <c r="G17" s="26"/>
      <c r="H17" s="26"/>
      <c r="I17" s="26"/>
      <c r="J17" s="26"/>
      <c r="K17" s="29"/>
      <c r="L17" s="29"/>
      <c r="M17" s="35"/>
      <c r="N17" s="33"/>
      <c r="O17" s="30"/>
      <c r="P17" s="30"/>
      <c r="Q17" s="38"/>
      <c r="R17" s="38"/>
      <c r="S17" s="30"/>
      <c r="T17" s="26"/>
      <c r="U17" s="28"/>
      <c r="V17" s="28"/>
      <c r="W17" s="28"/>
      <c r="X17" s="28"/>
    </row>
    <row r="18" spans="1:24" s="3" customFormat="1" ht="33.75" customHeight="1">
      <c r="A18" s="22">
        <v>14605</v>
      </c>
      <c r="B18" s="22"/>
      <c r="C18" s="22" t="s">
        <v>57</v>
      </c>
      <c r="D18" s="37">
        <v>41886</v>
      </c>
      <c r="E18" s="24" t="s">
        <v>50</v>
      </c>
      <c r="F18" s="24" t="s">
        <v>51</v>
      </c>
      <c r="G18" s="22" t="s">
        <v>52</v>
      </c>
      <c r="H18" s="22" t="s">
        <v>52</v>
      </c>
      <c r="I18" s="22">
        <v>79915</v>
      </c>
      <c r="J18" s="22">
        <v>13</v>
      </c>
      <c r="K18" s="22" t="s">
        <v>1</v>
      </c>
      <c r="L18" s="22">
        <v>100</v>
      </c>
      <c r="M18" s="22" t="s">
        <v>3</v>
      </c>
      <c r="N18" s="25">
        <v>394084</v>
      </c>
      <c r="O18" s="25">
        <v>0</v>
      </c>
      <c r="P18" s="25">
        <v>0</v>
      </c>
      <c r="Q18" s="37" t="s">
        <v>48</v>
      </c>
      <c r="R18" s="37" t="s">
        <v>48</v>
      </c>
      <c r="S18" s="25" t="s">
        <v>48</v>
      </c>
      <c r="T18" s="22" t="s">
        <v>48</v>
      </c>
      <c r="U18" s="24" t="s">
        <v>53</v>
      </c>
      <c r="V18" s="24" t="s">
        <v>54</v>
      </c>
      <c r="W18" s="24" t="s">
        <v>55</v>
      </c>
      <c r="X18" s="52" t="s">
        <v>56</v>
      </c>
    </row>
    <row r="19" spans="1:24" s="3" customFormat="1" ht="25.5" customHeight="1">
      <c r="A19" s="26"/>
      <c r="B19" s="26"/>
      <c r="C19" s="26"/>
      <c r="D19" s="38"/>
      <c r="E19" s="28"/>
      <c r="F19" s="28"/>
      <c r="G19" s="26"/>
      <c r="H19" s="26"/>
      <c r="I19" s="26"/>
      <c r="J19" s="26"/>
      <c r="K19" s="29" t="s">
        <v>27</v>
      </c>
      <c r="L19" s="29">
        <f>SUM(L18)</f>
        <v>100</v>
      </c>
      <c r="M19" s="35" t="s">
        <v>45</v>
      </c>
      <c r="N19" s="33">
        <f>SUM(N18)</f>
        <v>394084</v>
      </c>
      <c r="O19" s="30">
        <f>SUM(O18)</f>
        <v>0</v>
      </c>
      <c r="P19" s="30">
        <f>SUM(P18)</f>
        <v>0</v>
      </c>
      <c r="Q19" s="38"/>
      <c r="R19" s="38"/>
      <c r="S19" s="30"/>
      <c r="T19" s="26"/>
      <c r="U19" s="28"/>
      <c r="V19" s="28"/>
      <c r="W19" s="28"/>
      <c r="X19" s="28"/>
    </row>
    <row r="20" spans="1:24" s="3" customFormat="1" ht="8.25" customHeight="1">
      <c r="A20" s="26"/>
      <c r="B20" s="26"/>
      <c r="C20" s="26"/>
      <c r="D20" s="38"/>
      <c r="E20" s="28"/>
      <c r="F20" s="28"/>
      <c r="G20" s="26"/>
      <c r="H20" s="26"/>
      <c r="I20" s="26"/>
      <c r="J20" s="26"/>
      <c r="K20" s="29"/>
      <c r="L20" s="29"/>
      <c r="M20" s="29"/>
      <c r="N20" s="31"/>
      <c r="O20" s="31"/>
      <c r="P20" s="31"/>
      <c r="Q20" s="38"/>
      <c r="R20" s="38"/>
      <c r="S20" s="31"/>
      <c r="T20" s="26"/>
      <c r="U20" s="28"/>
      <c r="V20" s="28"/>
      <c r="W20" s="28"/>
      <c r="X20" s="28"/>
    </row>
    <row r="21" spans="1:24" s="3" customFormat="1" ht="8.25" customHeight="1">
      <c r="A21" s="54"/>
      <c r="B21" s="54"/>
      <c r="C21" s="54"/>
      <c r="D21" s="55"/>
      <c r="E21" s="56"/>
      <c r="F21" s="56"/>
      <c r="G21" s="54"/>
      <c r="H21" s="54"/>
      <c r="I21" s="54"/>
      <c r="J21" s="54"/>
      <c r="K21" s="57"/>
      <c r="L21" s="57"/>
      <c r="M21" s="57"/>
      <c r="N21" s="58"/>
      <c r="O21" s="58"/>
      <c r="P21" s="58"/>
      <c r="Q21" s="55"/>
      <c r="R21" s="55"/>
      <c r="S21" s="58"/>
      <c r="T21" s="54"/>
      <c r="U21" s="56"/>
      <c r="V21" s="56"/>
      <c r="W21" s="56"/>
      <c r="X21" s="56"/>
    </row>
    <row r="22" spans="17:18" ht="12">
      <c r="Q22" s="40"/>
      <c r="R22" s="40"/>
    </row>
    <row r="23" spans="11:19" ht="12">
      <c r="K23" s="17" t="s">
        <v>27</v>
      </c>
      <c r="L23" s="13">
        <f>L12+L16+L19</f>
        <v>956</v>
      </c>
      <c r="M23" s="35" t="s">
        <v>45</v>
      </c>
      <c r="N23" s="15">
        <f>SUM(N19+N16+N12)</f>
        <v>5068251</v>
      </c>
      <c r="O23" s="15">
        <f>O12+O16+O19</f>
        <v>0</v>
      </c>
      <c r="P23" s="15">
        <f>P12+P16+P19</f>
        <v>0</v>
      </c>
      <c r="Q23" s="40"/>
      <c r="R23" s="40"/>
      <c r="S23" s="15">
        <f>SUM(S10:S20)</f>
        <v>0</v>
      </c>
    </row>
  </sheetData>
  <sheetProtection/>
  <mergeCells count="2">
    <mergeCell ref="A2:D2"/>
    <mergeCell ref="A6:E6"/>
  </mergeCells>
  <printOptions/>
  <pageMargins left="0.7" right="0.7" top="0.75" bottom="0.75" header="0.3" footer="0.3"/>
  <pageSetup horizontalDpi="1200" verticalDpi="1200" orientation="landscape" paperSize="5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April 27, 2015</dc:title>
  <dc:subject>2015 TDHCA LIHTC Bonds</dc:subject>
  <dc:creator>TDHCA</dc:creator>
  <cp:keywords>4%HTC Application Status Log, 2014 TDHCA LIHTC Bonds, multifamily, April 27, 2015</cp:keywords>
  <dc:description/>
  <cp:lastModifiedBy>Jason Burr</cp:lastModifiedBy>
  <cp:lastPrinted>2014-03-19T18:31:32Z</cp:lastPrinted>
  <dcterms:created xsi:type="dcterms:W3CDTF">2013-09-11T20:44:22Z</dcterms:created>
  <dcterms:modified xsi:type="dcterms:W3CDTF">2015-04-27T17:10:34Z</dcterms:modified>
  <cp:category/>
  <cp:version/>
  <cp:contentType/>
  <cp:contentStatus/>
</cp:coreProperties>
</file>