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1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<sst xmlns="http://schemas.openxmlformats.org/spreadsheetml/2006/main" count="857" uniqueCount="377">
  <si>
    <t>Houston</t>
  </si>
  <si>
    <t>Harris</t>
  </si>
  <si>
    <t>Justin Hartz</t>
  </si>
  <si>
    <t>jhartz@ldgdevelopment.com</t>
  </si>
  <si>
    <t>Jeff Smith</t>
  </si>
  <si>
    <t>General</t>
  </si>
  <si>
    <t>Acq/Rehab</t>
  </si>
  <si>
    <t/>
  </si>
  <si>
    <t>Austin</t>
  </si>
  <si>
    <t>Travis</t>
  </si>
  <si>
    <t>78753</t>
  </si>
  <si>
    <t>(502) 638-0534</t>
  </si>
  <si>
    <t>The Point at Ben White</t>
  </si>
  <si>
    <t>78741</t>
  </si>
  <si>
    <t>Ben White Development, LP</t>
  </si>
  <si>
    <t>Austin Affordable PFC, Inc.</t>
  </si>
  <si>
    <t>Ron Kowal</t>
  </si>
  <si>
    <t>(512) 477-4488</t>
  </si>
  <si>
    <t>Villages of Ben White</t>
  </si>
  <si>
    <t>Villages of Ben White, LP</t>
  </si>
  <si>
    <t>(512) 447-4488</t>
  </si>
  <si>
    <t>Elderly</t>
  </si>
  <si>
    <t>Williamson</t>
  </si>
  <si>
    <t>Port Arthur</t>
  </si>
  <si>
    <t>Jefferson</t>
  </si>
  <si>
    <t>77640</t>
  </si>
  <si>
    <t>Miranda Ashline</t>
  </si>
  <si>
    <t>(409) 724-0020</t>
  </si>
  <si>
    <t>miranda.ashline@itexgrp.com</t>
  </si>
  <si>
    <t>Seledonia "Cele" Quesada</t>
  </si>
  <si>
    <t>(409) 984-2621</t>
  </si>
  <si>
    <t>William Cannon Apartments</t>
  </si>
  <si>
    <t>78744</t>
  </si>
  <si>
    <t>Pedcor Investments-2012-CXXXI, L.P.</t>
  </si>
  <si>
    <t>Craig Lintner</t>
  </si>
  <si>
    <t>(317) 208-3769</t>
  </si>
  <si>
    <t>clintner@pedcor.net</t>
  </si>
  <si>
    <t>Travis County HFC</t>
  </si>
  <si>
    <t>Andrea Shields</t>
  </si>
  <si>
    <t>(512) 854-9116</t>
  </si>
  <si>
    <t>Parmer Place Apartments</t>
  </si>
  <si>
    <t>Pedcor Investments-2012-CXXX, L.P.</t>
  </si>
  <si>
    <t>Capital Area HFC</t>
  </si>
  <si>
    <t>Jim Shaw</t>
  </si>
  <si>
    <t>(512) 347-9903</t>
  </si>
  <si>
    <t>Edison Square</t>
  </si>
  <si>
    <t>Port Arthur Housing Initiative II, LP</t>
  </si>
  <si>
    <t>Port Arthur Housing Opportunity Corporation</t>
  </si>
  <si>
    <t>Fort Worth</t>
  </si>
  <si>
    <t>Tarrant</t>
  </si>
  <si>
    <t>Dallas</t>
  </si>
  <si>
    <t>Houston HFC</t>
  </si>
  <si>
    <t>Michael Nguyen</t>
  </si>
  <si>
    <t>(469) 206-8903</t>
  </si>
  <si>
    <t>mnguyen@atlantichousing.org</t>
  </si>
  <si>
    <t>Waters at Sunrise</t>
  </si>
  <si>
    <t>Round Rock</t>
  </si>
  <si>
    <t>78664</t>
  </si>
  <si>
    <t>The Waters at Sunrise, L. P.</t>
  </si>
  <si>
    <t>Northcrest Apartments</t>
  </si>
  <si>
    <t>Big Spring</t>
  </si>
  <si>
    <t>Howard</t>
  </si>
  <si>
    <t>79720</t>
  </si>
  <si>
    <t>DHI NC Housing LP</t>
  </si>
  <si>
    <t>Terrance Coyne</t>
  </si>
  <si>
    <t>(714) 767-0446</t>
  </si>
  <si>
    <t>emailcoyne@gmail.com</t>
  </si>
  <si>
    <t>Pine Haven Apartments</t>
  </si>
  <si>
    <t>Marshall</t>
  </si>
  <si>
    <t>Harrison</t>
  </si>
  <si>
    <t>75670</t>
  </si>
  <si>
    <t>DHI PH Housing LP</t>
  </si>
  <si>
    <t>13608</t>
  </si>
  <si>
    <t>Decatur-Angle Apartments</t>
  </si>
  <si>
    <t>76106</t>
  </si>
  <si>
    <t>Decatur-Angle Ltd.</t>
  </si>
  <si>
    <t>Jesus Chapa</t>
  </si>
  <si>
    <t>jesus.chapa@fortworthtexas.gov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</si>
  <si>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</si>
  <si>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</si>
  <si>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</si>
  <si>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</si>
  <si>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</si>
  <si>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</si>
  <si>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</si>
  <si>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</si>
  <si>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</si>
  <si>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</si>
  <si>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</si>
  <si>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</si>
  <si>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</si>
  <si>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</si>
  <si>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7000 E. Ben White Boulevard</t>
  </si>
  <si>
    <t>7016 E. Ben White Boulevard</t>
  </si>
  <si>
    <t>2112 and 2014 William Cannon</t>
  </si>
  <si>
    <t>1500 East Parmer Lane</t>
  </si>
  <si>
    <t>3501 12th Street</t>
  </si>
  <si>
    <t>2750 Sunrise Road</t>
  </si>
  <si>
    <t>1002 North Main Street</t>
  </si>
  <si>
    <t>2500 Southeast End Boulevard</t>
  </si>
  <si>
    <t>NEC of Old Decatur Road and Angle Avenue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</si>
  <si>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</si>
  <si>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</si>
  <si>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</si>
  <si>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</si>
  <si>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</si>
  <si>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</si>
  <si>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</si>
  <si>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</si>
  <si>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</si>
  <si>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</si>
  <si>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</si>
  <si>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Approved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</si>
  <si>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</si>
  <si>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</si>
  <si>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</si>
  <si>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</si>
  <si>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</si>
  <si>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</si>
  <si>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Application Status Log - Local Bond Issuer</t>
  </si>
  <si>
    <t>4% HTC Board Meeting Date</t>
  </si>
  <si>
    <t>Application Status Log - TDHCA as Bond Issuer</t>
  </si>
  <si>
    <t>Bond Expiration Date</t>
  </si>
  <si>
    <t>(817) 392-5804</t>
  </si>
  <si>
    <t>Recommended Bond Amount</t>
  </si>
  <si>
    <t xml:space="preserve"> Board Meeting Date</t>
  </si>
  <si>
    <t>TDHCA #</t>
  </si>
  <si>
    <t>Patriot's Crossing</t>
  </si>
  <si>
    <t>(972)432-8825</t>
  </si>
  <si>
    <t>clairepalmer@sbcglobal.net</t>
  </si>
  <si>
    <t>Claire Palmer</t>
  </si>
  <si>
    <t>Sapphire Road Development Patriot's Crossing South, LLC</t>
  </si>
  <si>
    <t>4623 S. Lancaster Road</t>
  </si>
  <si>
    <t>Christopher Akbari</t>
  </si>
  <si>
    <t>chris.akbari@itexgrp.com</t>
  </si>
  <si>
    <t>Village at Palm Center</t>
  </si>
  <si>
    <t>5110 Griggs Road</t>
  </si>
  <si>
    <t xml:space="preserve">Houston 5110 Griggs Road Residential, LP </t>
  </si>
  <si>
    <t>13405/13414</t>
  </si>
  <si>
    <t>13406/13415</t>
  </si>
  <si>
    <t>12/31/2016*</t>
  </si>
  <si>
    <t>1/15/2016*</t>
  </si>
  <si>
    <t>*Application received Traditional Carryforward from Bond Review Board</t>
  </si>
  <si>
    <t>Total HTC/Bonds:</t>
  </si>
  <si>
    <t>Total HTC:</t>
  </si>
  <si>
    <t>Total Bonds Reserved:</t>
  </si>
  <si>
    <t>Withdrawn</t>
  </si>
  <si>
    <t>Closed</t>
  </si>
  <si>
    <t>Bruton Apartments</t>
  </si>
  <si>
    <t>9415 Bruton Road</t>
  </si>
  <si>
    <t>City of Dallas HFC</t>
  </si>
  <si>
    <t>Karen Schaffner</t>
  </si>
  <si>
    <t>(214) 670-5390</t>
  </si>
  <si>
    <t>Bruton Apartments, Ltd.</t>
  </si>
  <si>
    <t>karen.schaffner@dallascityhall.com</t>
  </si>
  <si>
    <t>Magnolia Homes</t>
  </si>
  <si>
    <t>1502, 1601, 1701 Strand St.</t>
  </si>
  <si>
    <t>Galveston</t>
  </si>
  <si>
    <t>Galveston Public Facility Corporation</t>
  </si>
  <si>
    <t>Toni Jackson</t>
  </si>
  <si>
    <t>Galveston Initiative I, LP</t>
  </si>
  <si>
    <t>Meg Manley</t>
  </si>
  <si>
    <t>(314) 335-2728</t>
  </si>
  <si>
    <t xml:space="preserve">meg.manley@mccormackbaron.com </t>
  </si>
  <si>
    <t>Ironwood Crossing (Refunding)</t>
  </si>
  <si>
    <t>Kim Spinney</t>
  </si>
  <si>
    <t>Green Crest Apartments (Refunding)</t>
  </si>
  <si>
    <t>(212) 521-6306</t>
  </si>
  <si>
    <t>kspinney@centerline.com</t>
  </si>
  <si>
    <t>3530 Green Crest Drive</t>
  </si>
  <si>
    <t>Finlay Interests 34, Ltd.</t>
  </si>
  <si>
    <t>2600 Western Center Blvd.</t>
  </si>
  <si>
    <t>Ironwood Ranch Townhomes LP</t>
  </si>
  <si>
    <t>02439</t>
  </si>
  <si>
    <t>02440</t>
  </si>
  <si>
    <t>Pine Grove</t>
  </si>
  <si>
    <t>2540 West Park Avenue</t>
  </si>
  <si>
    <t>Orange</t>
  </si>
  <si>
    <t>(409) 883-5882</t>
  </si>
  <si>
    <t>Orange Public Facility Corporation</t>
  </si>
  <si>
    <t>LaNita Brown</t>
  </si>
  <si>
    <t>Orange Redevelopment PG, LP</t>
  </si>
  <si>
    <t>Park at Cliff Creek</t>
  </si>
  <si>
    <t>Riverside CCF/CB Partners, LP</t>
  </si>
  <si>
    <t>Jacqueline Rodarte</t>
  </si>
  <si>
    <t>(213) 362-0260</t>
  </si>
  <si>
    <t>jrodarte@chavezfoundation.org</t>
  </si>
  <si>
    <t>7310 Marvin D. Love Fwy</t>
  </si>
  <si>
    <t>Avenue Station</t>
  </si>
  <si>
    <t>2010 North Main Street</t>
  </si>
  <si>
    <t>(713) 461-2749</t>
  </si>
  <si>
    <t>Avenue Station LP</t>
  </si>
  <si>
    <t>Mary Lawler</t>
  </si>
  <si>
    <t>(713) 864-8099</t>
  </si>
  <si>
    <t>MaryL@Avenuecdc.org</t>
  </si>
  <si>
    <t>(713) 653-7392</t>
  </si>
  <si>
    <t>Highland Oaks</t>
  </si>
  <si>
    <t>2400 Buffalo Gap Road</t>
  </si>
  <si>
    <t>Abilene</t>
  </si>
  <si>
    <t>Taylor</t>
  </si>
  <si>
    <t>CEAP Highland Oaks, LLC</t>
  </si>
  <si>
    <t>Kirk Farmer</t>
  </si>
  <si>
    <t>816-682-3942</t>
  </si>
  <si>
    <t xml:space="preserve">kfarmer@cohenesrey.com </t>
  </si>
  <si>
    <t>Not Yet Issued</t>
  </si>
  <si>
    <t>Fairmount Crossing</t>
  </si>
  <si>
    <t>2741 Hawthorne Avenue</t>
  </si>
  <si>
    <t>Housing Options, Inc.</t>
  </si>
  <si>
    <t>Troy Broussard</t>
  </si>
  <si>
    <t>(214) 951-8301</t>
  </si>
  <si>
    <t>Kings Parc I, LP</t>
  </si>
  <si>
    <t>Debbie Quitugua</t>
  </si>
  <si>
    <t>(214) 951-8308</t>
  </si>
  <si>
    <t>dquitugua@dhadal.com</t>
  </si>
  <si>
    <t>Lakes of El Dorado Apartments</t>
  </si>
  <si>
    <t>1400 Eldorado Parkway</t>
  </si>
  <si>
    <t>McKinney</t>
  </si>
  <si>
    <t>Collin</t>
  </si>
  <si>
    <t>McKinney HFC</t>
  </si>
  <si>
    <t>Cristel Todd</t>
  </si>
  <si>
    <t>(972) 547-7519</t>
  </si>
  <si>
    <t>Norstar lakes of El Dorado, LLC</t>
  </si>
  <si>
    <t>Tina Nastri</t>
  </si>
  <si>
    <t>(716) 847-1098</t>
  </si>
  <si>
    <t>tnastri@norstarus.com</t>
  </si>
  <si>
    <t>Fountains of Rosemeade</t>
  </si>
  <si>
    <t>3440 E. Rosemeade Parkway</t>
  </si>
  <si>
    <t>Denton</t>
  </si>
  <si>
    <t>Norstar Fountains of Rosemeade, LLC</t>
  </si>
  <si>
    <t>Ash Lane Apartments</t>
  </si>
  <si>
    <t>601 East Ash Lane</t>
  </si>
  <si>
    <t>Euless</t>
  </si>
  <si>
    <t>Tarrant County HFC</t>
  </si>
  <si>
    <t>Robert Johnson</t>
  </si>
  <si>
    <t>(214) 953-4055</t>
  </si>
  <si>
    <t>Norstar Ash Park, LLC</t>
  </si>
  <si>
    <t>Good Samaritan Towers</t>
  </si>
  <si>
    <t>7750 Lilac Way</t>
  </si>
  <si>
    <t>El Paso</t>
  </si>
  <si>
    <t>Lilac Way Good Samaritan Housing, Limited Partnership</t>
  </si>
  <si>
    <t>Sarah Andre</t>
  </si>
  <si>
    <t>(512) 698-3369</t>
  </si>
  <si>
    <t xml:space="preserve">sarah@structuretexas.com </t>
  </si>
  <si>
    <t>Withdrawn (after Board approval)</t>
  </si>
  <si>
    <t>13411 &amp; 13430</t>
  </si>
  <si>
    <t>Park Village Apartments</t>
  </si>
  <si>
    <t>1400 South Frazier Street</t>
  </si>
  <si>
    <t>Conroe</t>
  </si>
  <si>
    <t>Montgomery</t>
  </si>
  <si>
    <t>Montgomery County Housing Finance Corporation</t>
  </si>
  <si>
    <t>Mark Malveaux</t>
  </si>
  <si>
    <t>(214) 754-9224</t>
  </si>
  <si>
    <t>Conroe Leased Housing Associates I, LLLP</t>
  </si>
  <si>
    <t>Ryan Lunderby</t>
  </si>
  <si>
    <t>(763) 354-5634</t>
  </si>
  <si>
    <t>rlunderby@dominiuminc.com</t>
  </si>
  <si>
    <t>TBD</t>
  </si>
  <si>
    <t>Pre-Application</t>
  </si>
  <si>
    <t>Plano</t>
  </si>
  <si>
    <t>Collin County HFC</t>
  </si>
  <si>
    <t>Villas at Plano Gateway Senior Living</t>
  </si>
  <si>
    <t>477 Shiloh Road</t>
  </si>
  <si>
    <t>Tim Nelson</t>
  </si>
  <si>
    <t>(512) 481-2022</t>
  </si>
  <si>
    <t>Jean Brown</t>
  </si>
  <si>
    <t>(214) 906-1085</t>
  </si>
  <si>
    <t>jbrown0106@cs.com</t>
  </si>
  <si>
    <t>TX Collin Apartments, L.P.</t>
  </si>
  <si>
    <t>Waters at Sunrise, L. P.</t>
  </si>
  <si>
    <t>THF Palladium Midland</t>
  </si>
  <si>
    <t>Midland</t>
  </si>
  <si>
    <t>TSAHC</t>
  </si>
  <si>
    <t>David Danenfelzer</t>
  </si>
  <si>
    <t>NW Quadrant of S. Lamesa and IH-20</t>
  </si>
  <si>
    <t>THF Palladium Midland, Ltd</t>
  </si>
  <si>
    <t>Mark Mayfield</t>
  </si>
  <si>
    <t>(830) 693-4521</t>
  </si>
  <si>
    <t>mmayfield@txhf.org</t>
  </si>
  <si>
    <t>(512) 477-3562</t>
  </si>
  <si>
    <t>Compass Pointe</t>
  </si>
  <si>
    <t>East side of Wayside Dr between Hicks Ave and Gist Ave</t>
  </si>
  <si>
    <t>Midland County HFC</t>
  </si>
  <si>
    <t>Jeanette Castaneda</t>
  </si>
  <si>
    <t>(432) 570-4753</t>
  </si>
  <si>
    <t>VDC Compass Pointe, LP</t>
  </si>
  <si>
    <t>Manish Verma</t>
  </si>
  <si>
    <t>(210) 530-0090</t>
  </si>
  <si>
    <t>manishv@versadevco.com</t>
  </si>
  <si>
    <t>Sapphire Road Development Patriot Crossing South, LLC</t>
  </si>
  <si>
    <t>Artist Lofts at Fort Worth Town Square</t>
  </si>
  <si>
    <t>401 West Lancaster Avenue</t>
  </si>
  <si>
    <t>(972) 432-8825</t>
  </si>
  <si>
    <t>Artist Lofts at FWTS, Ltd.</t>
  </si>
  <si>
    <t>Ola Assem</t>
  </si>
  <si>
    <t>(214) 521-3216</t>
  </si>
  <si>
    <t>olaassem@aol.com</t>
  </si>
  <si>
    <t>Updated as of December 31, 2014</t>
  </si>
  <si>
    <t>10503 Huebner Road</t>
  </si>
  <si>
    <t>San Antonio</t>
  </si>
  <si>
    <t>Bexar</t>
  </si>
  <si>
    <t>Christian Szymczak</t>
  </si>
  <si>
    <t>(310) 698-0739</t>
  </si>
  <si>
    <t>szymczak34@gmail.com</t>
  </si>
  <si>
    <t>Chisolm TAP Limited Partnership</t>
  </si>
  <si>
    <t>Cheyenne Village Apartments</t>
  </si>
  <si>
    <t>Chisolm Trace Apartments</t>
  </si>
  <si>
    <t>147 Cheyenne Avenue</t>
  </si>
  <si>
    <t>Cheyenne TAP Limited Partnership</t>
  </si>
  <si>
    <t>Raymond Telles</t>
  </si>
  <si>
    <t>Lt. Palme Baird</t>
  </si>
  <si>
    <t>JE Anderson</t>
  </si>
  <si>
    <t>George Webber</t>
  </si>
  <si>
    <t>Everrett Alvarez</t>
  </si>
  <si>
    <t>Harry S. Truman</t>
  </si>
  <si>
    <t>Dwight D. Eisenhower</t>
  </si>
  <si>
    <t>Woodrow Bean</t>
  </si>
  <si>
    <t>Kennedy Brothers Community</t>
  </si>
  <si>
    <t>Alyoysius Ochoa</t>
  </si>
  <si>
    <t>Lyndon B. Johnson</t>
  </si>
  <si>
    <t>Rafael Marmolejo</t>
  </si>
  <si>
    <t>Juan Hart</t>
  </si>
  <si>
    <t>Darson Marie Terrace</t>
  </si>
  <si>
    <t>3142 Weir Avenue</t>
  </si>
  <si>
    <t>Bexar County HFC</t>
  </si>
  <si>
    <t>Kevin Gilchrist</t>
  </si>
  <si>
    <t>(562) 257-5146</t>
  </si>
  <si>
    <t>kevin.gilchrist@rhf.org</t>
  </si>
  <si>
    <t>Darson Marie RHF Housing Partners, LP</t>
  </si>
  <si>
    <t>1a</t>
  </si>
  <si>
    <t>Tina Smith Dean</t>
  </si>
  <si>
    <t>Alamito PFC</t>
  </si>
  <si>
    <t>Gerald Cichon</t>
  </si>
  <si>
    <t>(915) 849-3702</t>
  </si>
  <si>
    <t>Padres Dr and Buena Park</t>
  </si>
  <si>
    <t>El Paso RAD I, LTD</t>
  </si>
  <si>
    <t>Juan A. Olvera</t>
  </si>
  <si>
    <t>(915) 849-3813</t>
  </si>
  <si>
    <t>jolvera@hacep.org</t>
  </si>
  <si>
    <t>4747 Atlas</t>
  </si>
  <si>
    <t>741 Lafayette</t>
  </si>
  <si>
    <t>110 Whittier</t>
  </si>
  <si>
    <t>8247 N Loop</t>
  </si>
  <si>
    <t>7919 Meraz</t>
  </si>
  <si>
    <t>5628 Eisenhower</t>
  </si>
  <si>
    <t>1313 N St. Vrain</t>
  </si>
  <si>
    <t>400 S Zaragosa</t>
  </si>
  <si>
    <t>8820 Old Country Road</t>
  </si>
  <si>
    <t>9000 Roanoke</t>
  </si>
  <si>
    <t>600 North Carolina</t>
  </si>
  <si>
    <t>4861 Atlas</t>
  </si>
  <si>
    <t>**Application received one Certificate of Reservation from Bond Review Board for $125M that includes all 13 properties.</t>
  </si>
  <si>
    <t>$125,000,000**</t>
  </si>
  <si>
    <t>SW Corner of Loop 410 and Highway 16 S</t>
  </si>
  <si>
    <t>San Antonio Housing Trust Finance Corporation</t>
  </si>
  <si>
    <t>John Kenny</t>
  </si>
  <si>
    <t>(210) 335-2455</t>
  </si>
  <si>
    <t>(210) 735-2772</t>
  </si>
  <si>
    <t>Debra Guerrero</t>
  </si>
  <si>
    <t>(210) 487-7878</t>
  </si>
  <si>
    <t>dguerrero@nrpgroup.com</t>
  </si>
  <si>
    <t>Palo Alto Apartments</t>
  </si>
  <si>
    <t>Palo Alto Apartments Ltd.</t>
  </si>
  <si>
    <t>Denton Public Facility Corporation</t>
  </si>
  <si>
    <t>Sherri McDade</t>
  </si>
  <si>
    <t>(940) 383-3039</t>
  </si>
  <si>
    <t>2400 Block E. McKinney Street</t>
  </si>
  <si>
    <t>Denton Apartments</t>
  </si>
  <si>
    <t>McKinney Denton Apartments Ltd</t>
  </si>
  <si>
    <t>Hunter Plaza Apartments</t>
  </si>
  <si>
    <t>605 W. 1st Street</t>
  </si>
  <si>
    <t>Trinity River Public Facility Corporation</t>
  </si>
  <si>
    <t>FW Hunter Plaza, L.P.</t>
  </si>
  <si>
    <t>Barbara Holston</t>
  </si>
  <si>
    <t>(817) 333-3401</t>
  </si>
  <si>
    <t>brian@ftwha.org</t>
  </si>
  <si>
    <t>Brian Denison</t>
  </si>
  <si>
    <t>(817) 333-2123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</si>
</sst>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indent="8"/>
    </xf>
    <xf numFmtId="0" fontId="42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166" fontId="45" fillId="0" borderId="0" xfId="0" applyNumberFormat="1" applyFont="1" applyAlignment="1">
      <alignment/>
    </xf>
    <xf numFmtId="166" fontId="22" fillId="0" borderId="0" xfId="58" applyNumberFormat="1" applyFont="1" applyBorder="1">
      <alignment/>
      <protection/>
    </xf>
    <xf numFmtId="0" fontId="45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4" fillId="0" borderId="0" xfId="0" applyNumberFormat="1" applyFont="1" applyAlignment="1">
      <alignment/>
    </xf>
    <xf numFmtId="0" fontId="22" fillId="34" borderId="10" xfId="59" applyFont="1" applyFill="1" applyBorder="1" applyAlignment="1">
      <alignment horizontal="center" wrapText="1"/>
      <protection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166" fontId="22" fillId="0" borderId="0" xfId="59" applyNumberFormat="1" applyFont="1" applyFill="1" applyBorder="1" applyAlignment="1">
      <alignment horizontal="right" wrapText="1"/>
      <protection/>
    </xf>
    <xf numFmtId="166" fontId="21" fillId="0" borderId="0" xfId="59" applyNumberFormat="1" applyFont="1" applyFill="1" applyBorder="1" applyAlignment="1">
      <alignment horizontal="right" wrapText="1"/>
      <protection/>
    </xf>
    <xf numFmtId="166" fontId="21" fillId="0" borderId="11" xfId="59" applyNumberFormat="1" applyFont="1" applyBorder="1">
      <alignment/>
      <protection/>
    </xf>
    <xf numFmtId="166" fontId="22" fillId="0" borderId="0" xfId="59" applyNumberFormat="1" applyFont="1" applyBorder="1">
      <alignment/>
      <protection/>
    </xf>
    <xf numFmtId="166" fontId="21" fillId="0" borderId="0" xfId="59" applyNumberFormat="1" applyFont="1" applyBorder="1">
      <alignment/>
      <protection/>
    </xf>
    <xf numFmtId="0" fontId="45" fillId="0" borderId="0" xfId="0" applyFont="1" applyAlignment="1">
      <alignment horizontal="right"/>
    </xf>
    <xf numFmtId="14" fontId="21" fillId="0" borderId="11" xfId="59" applyNumberFormat="1" applyFont="1" applyBorder="1" applyAlignment="1">
      <alignment horizontal="center"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Border="1" applyAlignment="1">
      <alignment horizontal="center"/>
      <protection/>
    </xf>
    <xf numFmtId="14" fontId="44" fillId="0" borderId="0" xfId="0" applyNumberFormat="1" applyFont="1" applyAlignment="1">
      <alignment horizontal="center"/>
    </xf>
    <xf numFmtId="169" fontId="22" fillId="34" borderId="10" xfId="59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Border="1">
      <alignment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Border="1">
      <alignment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4" fillId="0" borderId="11" xfId="0" applyFont="1" applyBorder="1" applyAlignment="1">
      <alignment/>
    </xf>
    <xf numFmtId="0" fontId="45" fillId="0" borderId="0" xfId="0" applyFont="1" applyBorder="1" applyAlignment="1">
      <alignment horizontal="right"/>
    </xf>
    <xf numFmtId="166" fontId="21" fillId="0" borderId="11" xfId="59" applyNumberFormat="1" applyFont="1" applyBorder="1" applyAlignment="1">
      <alignment horizontal="center"/>
      <protection/>
    </xf>
    <xf numFmtId="166" fontId="21" fillId="0" borderId="11" xfId="59" applyNumberFormat="1" applyFont="1" applyFill="1" applyBorder="1" applyAlignment="1">
      <alignment horizontal="center" wrapText="1"/>
      <protection/>
    </xf>
    <xf numFmtId="49" fontId="21" fillId="0" borderId="11" xfId="59" applyNumberFormat="1" applyFont="1" applyFill="1" applyBorder="1" applyAlignment="1">
      <alignment horizontal="center" wrapText="1"/>
      <protection/>
    </xf>
    <xf numFmtId="0" fontId="21" fillId="0" borderId="12" xfId="59" applyFont="1" applyFill="1" applyBorder="1" applyAlignment="1">
      <alignment horizontal="center" wrapText="1"/>
      <protection/>
    </xf>
    <xf numFmtId="14" fontId="21" fillId="0" borderId="12" xfId="59" applyNumberFormat="1" applyFont="1" applyFill="1" applyBorder="1" applyAlignment="1">
      <alignment horizontal="center" wrapText="1"/>
      <protection/>
    </xf>
    <xf numFmtId="0" fontId="21" fillId="0" borderId="12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horizontal="center" wrapText="1"/>
      <protection/>
    </xf>
    <xf numFmtId="166" fontId="21" fillId="0" borderId="12" xfId="59" applyNumberFormat="1" applyFont="1" applyFill="1" applyBorder="1" applyAlignment="1">
      <alignment horizontal="right" wrapText="1"/>
      <protection/>
    </xf>
    <xf numFmtId="166" fontId="21" fillId="0" borderId="11" xfId="59" applyNumberFormat="1" applyFont="1" applyBorder="1" applyAlignment="1">
      <alignment horizontal="right"/>
      <protection/>
    </xf>
    <xf numFmtId="166" fontId="21" fillId="0" borderId="11" xfId="58" applyNumberFormat="1" applyFont="1" applyFill="1" applyBorder="1">
      <alignment/>
      <protection/>
    </xf>
    <xf numFmtId="0" fontId="44" fillId="0" borderId="0" xfId="0" applyFont="1" applyFill="1" applyAlignment="1">
      <alignment/>
    </xf>
    <xf numFmtId="14" fontId="21" fillId="0" borderId="11" xfId="59" applyNumberFormat="1" applyFont="1" applyBorder="1" applyAlignment="1">
      <alignment horizontal="center" wrapText="1"/>
      <protection/>
    </xf>
    <xf numFmtId="166" fontId="21" fillId="0" borderId="11" xfId="59" applyNumberFormat="1" applyFont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 applyAlignment="1">
      <alignment horizontal="center" wrapText="1"/>
      <protection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1" fillId="0" borderId="11" xfId="59" applyFont="1" applyFill="1" applyBorder="1" applyAlignment="1">
      <alignment horizontal="left" wrapText="1"/>
      <protection/>
    </xf>
    <xf numFmtId="0" fontId="44" fillId="0" borderId="11" xfId="0" applyFont="1" applyBorder="1" applyAlignment="1">
      <alignment horizontal="left" wrapText="1"/>
    </xf>
    <xf numFmtId="166" fontId="21" fillId="0" borderId="0" xfId="59" applyNumberFormat="1" applyFont="1" applyFill="1" applyBorder="1" applyAlignment="1">
      <alignment horizontal="center" wrapText="1"/>
      <protection/>
    </xf>
    <xf numFmtId="0" fontId="44" fillId="0" borderId="0" xfId="0" applyFont="1" applyBorder="1" applyAlignment="1">
      <alignment horizontal="left" wrapText="1"/>
    </xf>
    <xf numFmtId="166" fontId="22" fillId="0" borderId="0" xfId="59" applyNumberFormat="1" applyFont="1" applyBorder="1" applyAlignment="1">
      <alignment horizontal="right"/>
      <protection/>
    </xf>
    <xf numFmtId="3" fontId="21" fillId="0" borderId="11" xfId="58" applyNumberFormat="1" applyFont="1" applyFill="1" applyBorder="1" applyAlignment="1">
      <alignment horizontal="center" wrapText="1"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left"/>
    </xf>
    <xf numFmtId="0" fontId="45" fillId="0" borderId="0" xfId="0" applyFont="1" applyAlignment="1">
      <alignment horizontal="right" wrapText="1"/>
    </xf>
    <xf numFmtId="0" fontId="48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276225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209550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71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.akbari@itexgrp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6"/>
  <sheetViews>
    <sheetView showGridLines="0" workbookViewId="0" topLeftCell="A47">
      <selection activeCell="C46" sqref="C46"/>
    </sheetView>
  </sheetViews>
  <sheetFormatPr defaultColWidth="9.140625" defaultRowHeight="15"/>
  <cols>
    <col min="1" max="1" width="7.28125" style="5" bestFit="1" customWidth="1"/>
    <col min="2" max="2" width="6.421875" style="5" customWidth="1"/>
    <col min="3" max="3" width="10.28125" style="5" customWidth="1"/>
    <col min="4" max="4" width="9.421875" style="5" bestFit="1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5.57421875" style="0" customWidth="1"/>
    <col min="11" max="11" width="11.00390625" style="5" customWidth="1"/>
    <col min="12" max="12" width="5.57421875" style="5" bestFit="1" customWidth="1"/>
    <col min="13" max="13" width="10.140625" style="5" customWidth="1"/>
    <col min="14" max="14" width="17.28125" style="0" bestFit="1" customWidth="1"/>
    <col min="15" max="15" width="12.7109375" style="0" bestFit="1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9.421875" style="5" bestFit="1" customWidth="1"/>
    <col min="20" max="20" width="11.28125" style="5" customWidth="1"/>
    <col min="21" max="21" width="15.421875" style="0" bestFit="1" customWidth="1"/>
    <col min="22" max="22" width="9.14062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2"/>
      <c r="B2" s="82"/>
      <c r="C2" s="82"/>
      <c r="D2" s="82"/>
      <c r="E2" s="8" t="s">
        <v>117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118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119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83" t="s">
        <v>296</v>
      </c>
      <c r="B6" s="83"/>
      <c r="C6" s="83"/>
      <c r="D6" s="83"/>
      <c r="E6" s="83"/>
      <c r="F6" s="7"/>
    </row>
    <row r="7" spans="1:4" ht="21.75" customHeight="1">
      <c r="A7" s="6"/>
      <c r="B7" s="6"/>
      <c r="C7" s="6"/>
      <c r="D7" s="6"/>
    </row>
    <row r="8" spans="1:26" s="11" customFormat="1" ht="74.25" customHeight="1">
      <c r="A8" s="21" t="s">
        <v>126</v>
      </c>
      <c r="B8" s="21" t="s">
        <v>78</v>
      </c>
      <c r="C8" s="21" t="s">
        <v>110</v>
      </c>
      <c r="D8" s="21" t="s">
        <v>120</v>
      </c>
      <c r="E8" s="21" t="s">
        <v>102</v>
      </c>
      <c r="F8" s="21" t="s">
        <v>103</v>
      </c>
      <c r="G8" s="21" t="s">
        <v>79</v>
      </c>
      <c r="H8" s="21" t="s">
        <v>80</v>
      </c>
      <c r="I8" s="21" t="s">
        <v>113</v>
      </c>
      <c r="J8" s="21" t="s">
        <v>81</v>
      </c>
      <c r="K8" s="21" t="s">
        <v>82</v>
      </c>
      <c r="L8" s="21" t="s">
        <v>83</v>
      </c>
      <c r="M8" s="21" t="s">
        <v>91</v>
      </c>
      <c r="N8" s="21" t="s">
        <v>104</v>
      </c>
      <c r="O8" s="21" t="s">
        <v>105</v>
      </c>
      <c r="P8" s="21" t="s">
        <v>88</v>
      </c>
      <c r="Q8" s="21" t="s">
        <v>89</v>
      </c>
      <c r="R8" s="21" t="s">
        <v>90</v>
      </c>
      <c r="S8" s="21" t="s">
        <v>115</v>
      </c>
      <c r="T8" s="21" t="s">
        <v>122</v>
      </c>
      <c r="U8" s="21" t="s">
        <v>101</v>
      </c>
      <c r="V8" s="21" t="s">
        <v>116</v>
      </c>
      <c r="W8" s="21" t="s">
        <v>84</v>
      </c>
      <c r="X8" s="21" t="s">
        <v>85</v>
      </c>
      <c r="Y8" s="21" t="s">
        <v>106</v>
      </c>
      <c r="Z8" s="21" t="s">
        <v>107</v>
      </c>
    </row>
    <row r="9" spans="1:26" s="3" customFormat="1" ht="8.25" customHeight="1">
      <c r="A9" s="27"/>
      <c r="B9" s="27"/>
      <c r="C9" s="27"/>
      <c r="D9" s="46"/>
      <c r="E9" s="47"/>
      <c r="F9" s="47"/>
      <c r="G9" s="27"/>
      <c r="H9" s="27"/>
      <c r="I9" s="27"/>
      <c r="J9" s="27"/>
      <c r="K9" s="27"/>
      <c r="L9" s="27"/>
      <c r="M9" s="27"/>
      <c r="N9" s="50"/>
      <c r="O9" s="51"/>
      <c r="P9" s="47"/>
      <c r="Q9" s="47"/>
      <c r="R9" s="47"/>
      <c r="S9" s="46"/>
      <c r="T9" s="46"/>
      <c r="U9" s="50"/>
      <c r="V9" s="27"/>
      <c r="W9" s="47"/>
      <c r="X9" s="47"/>
      <c r="Y9" s="47"/>
      <c r="Z9" s="47"/>
    </row>
    <row r="10" spans="1:26" s="1" customFormat="1" ht="24" customHeight="1">
      <c r="A10" s="23">
        <v>14402</v>
      </c>
      <c r="B10" s="23" t="s">
        <v>7</v>
      </c>
      <c r="C10" s="23" t="s">
        <v>112</v>
      </c>
      <c r="D10" s="43">
        <v>41816</v>
      </c>
      <c r="E10" s="44" t="s">
        <v>148</v>
      </c>
      <c r="F10" s="44" t="s">
        <v>149</v>
      </c>
      <c r="G10" s="23" t="s">
        <v>50</v>
      </c>
      <c r="H10" s="23" t="s">
        <v>50</v>
      </c>
      <c r="I10" s="23">
        <v>75217</v>
      </c>
      <c r="J10" s="23">
        <v>3</v>
      </c>
      <c r="K10" s="23" t="s">
        <v>114</v>
      </c>
      <c r="L10" s="23">
        <v>264</v>
      </c>
      <c r="M10" s="23" t="s">
        <v>5</v>
      </c>
      <c r="N10" s="45">
        <v>1355101</v>
      </c>
      <c r="O10" s="45">
        <v>1355101</v>
      </c>
      <c r="P10" s="44" t="s">
        <v>150</v>
      </c>
      <c r="Q10" s="44" t="s">
        <v>151</v>
      </c>
      <c r="R10" s="44" t="s">
        <v>152</v>
      </c>
      <c r="S10" s="43">
        <v>41648</v>
      </c>
      <c r="T10" s="43" t="s">
        <v>140</v>
      </c>
      <c r="U10" s="45">
        <v>23000000</v>
      </c>
      <c r="V10" s="23" t="s">
        <v>109</v>
      </c>
      <c r="W10" s="44" t="s">
        <v>153</v>
      </c>
      <c r="X10" s="44" t="s">
        <v>151</v>
      </c>
      <c r="Y10" s="44" t="s">
        <v>152</v>
      </c>
      <c r="Z10" s="53" t="s">
        <v>154</v>
      </c>
    </row>
    <row r="11" spans="1:26" s="1" customFormat="1" ht="24" customHeight="1">
      <c r="A11" s="23">
        <v>14404</v>
      </c>
      <c r="B11" s="23">
        <v>95003</v>
      </c>
      <c r="C11" s="23" t="s">
        <v>112</v>
      </c>
      <c r="D11" s="43">
        <v>41991</v>
      </c>
      <c r="E11" s="44" t="s">
        <v>182</v>
      </c>
      <c r="F11" s="44" t="s">
        <v>187</v>
      </c>
      <c r="G11" s="23" t="s">
        <v>50</v>
      </c>
      <c r="H11" s="23" t="s">
        <v>50</v>
      </c>
      <c r="I11" s="23">
        <v>75237</v>
      </c>
      <c r="J11" s="23">
        <v>3</v>
      </c>
      <c r="K11" s="23" t="s">
        <v>6</v>
      </c>
      <c r="L11" s="23">
        <v>280</v>
      </c>
      <c r="M11" s="23" t="s">
        <v>5</v>
      </c>
      <c r="N11" s="45">
        <v>797020</v>
      </c>
      <c r="O11" s="45">
        <v>768300</v>
      </c>
      <c r="P11" s="44" t="s">
        <v>150</v>
      </c>
      <c r="Q11" s="44" t="s">
        <v>151</v>
      </c>
      <c r="R11" s="44" t="s">
        <v>152</v>
      </c>
      <c r="S11" s="43">
        <v>41649</v>
      </c>
      <c r="T11" s="43" t="s">
        <v>140</v>
      </c>
      <c r="U11" s="45">
        <v>13500000</v>
      </c>
      <c r="V11" s="23" t="s">
        <v>109</v>
      </c>
      <c r="W11" s="44" t="s">
        <v>183</v>
      </c>
      <c r="X11" s="44" t="s">
        <v>184</v>
      </c>
      <c r="Y11" s="44" t="s">
        <v>185</v>
      </c>
      <c r="Z11" s="53" t="s">
        <v>186</v>
      </c>
    </row>
    <row r="12" spans="1:26" s="1" customFormat="1" ht="24" customHeight="1">
      <c r="A12" s="23">
        <v>14408</v>
      </c>
      <c r="B12" s="23"/>
      <c r="C12" s="23" t="s">
        <v>146</v>
      </c>
      <c r="D12" s="43">
        <v>41956</v>
      </c>
      <c r="E12" s="44" t="s">
        <v>205</v>
      </c>
      <c r="F12" s="44" t="s">
        <v>206</v>
      </c>
      <c r="G12" s="23" t="s">
        <v>50</v>
      </c>
      <c r="H12" s="23" t="s">
        <v>50</v>
      </c>
      <c r="I12" s="23">
        <v>75219</v>
      </c>
      <c r="J12" s="23">
        <v>3</v>
      </c>
      <c r="K12" s="23" t="s">
        <v>114</v>
      </c>
      <c r="L12" s="23">
        <v>366</v>
      </c>
      <c r="M12" s="23" t="s">
        <v>5</v>
      </c>
      <c r="N12" s="45">
        <v>1772037</v>
      </c>
      <c r="O12" s="45">
        <v>0</v>
      </c>
      <c r="P12" s="44" t="s">
        <v>207</v>
      </c>
      <c r="Q12" s="44" t="s">
        <v>208</v>
      </c>
      <c r="R12" s="44" t="s">
        <v>209</v>
      </c>
      <c r="S12" s="43">
        <v>41649</v>
      </c>
      <c r="T12" s="43" t="s">
        <v>140</v>
      </c>
      <c r="U12" s="45">
        <v>37000000</v>
      </c>
      <c r="V12" s="23" t="s">
        <v>109</v>
      </c>
      <c r="W12" s="44" t="s">
        <v>210</v>
      </c>
      <c r="X12" s="44" t="s">
        <v>211</v>
      </c>
      <c r="Y12" s="44" t="s">
        <v>212</v>
      </c>
      <c r="Z12" s="53" t="s">
        <v>213</v>
      </c>
    </row>
    <row r="13" spans="1:26" s="1" customFormat="1" ht="24" customHeight="1">
      <c r="A13" s="23">
        <v>14409</v>
      </c>
      <c r="B13" s="23">
        <v>93153</v>
      </c>
      <c r="C13" s="23" t="s">
        <v>112</v>
      </c>
      <c r="D13" s="43">
        <v>41886</v>
      </c>
      <c r="E13" s="44" t="s">
        <v>214</v>
      </c>
      <c r="F13" s="44" t="s">
        <v>215</v>
      </c>
      <c r="G13" s="23" t="s">
        <v>216</v>
      </c>
      <c r="H13" s="23" t="s">
        <v>217</v>
      </c>
      <c r="I13" s="23">
        <v>75069</v>
      </c>
      <c r="J13" s="23">
        <v>3</v>
      </c>
      <c r="K13" s="23" t="s">
        <v>6</v>
      </c>
      <c r="L13" s="23">
        <v>220</v>
      </c>
      <c r="M13" s="23" t="s">
        <v>5</v>
      </c>
      <c r="N13" s="45">
        <v>545689</v>
      </c>
      <c r="O13" s="45">
        <v>544346</v>
      </c>
      <c r="P13" s="44" t="s">
        <v>218</v>
      </c>
      <c r="Q13" s="44" t="s">
        <v>219</v>
      </c>
      <c r="R13" s="44" t="s">
        <v>220</v>
      </c>
      <c r="S13" s="43">
        <v>41809</v>
      </c>
      <c r="T13" s="43">
        <v>41959</v>
      </c>
      <c r="U13" s="45">
        <v>11000000</v>
      </c>
      <c r="V13" s="23">
        <v>3</v>
      </c>
      <c r="W13" s="44" t="s">
        <v>221</v>
      </c>
      <c r="X13" s="44" t="s">
        <v>222</v>
      </c>
      <c r="Y13" s="44" t="s">
        <v>223</v>
      </c>
      <c r="Z13" s="53" t="s">
        <v>224</v>
      </c>
    </row>
    <row r="14" spans="1:26" s="1" customFormat="1" ht="24" customHeight="1">
      <c r="A14" s="23">
        <v>14410</v>
      </c>
      <c r="B14" s="23">
        <v>93155</v>
      </c>
      <c r="C14" s="23" t="s">
        <v>112</v>
      </c>
      <c r="D14" s="43">
        <v>41886</v>
      </c>
      <c r="E14" s="44" t="s">
        <v>225</v>
      </c>
      <c r="F14" s="44" t="s">
        <v>226</v>
      </c>
      <c r="G14" s="23" t="s">
        <v>50</v>
      </c>
      <c r="H14" s="23" t="s">
        <v>227</v>
      </c>
      <c r="I14" s="23">
        <v>75007</v>
      </c>
      <c r="J14" s="23">
        <v>3</v>
      </c>
      <c r="K14" s="23" t="s">
        <v>6</v>
      </c>
      <c r="L14" s="23">
        <v>382</v>
      </c>
      <c r="M14" s="23" t="s">
        <v>5</v>
      </c>
      <c r="N14" s="45">
        <v>879431</v>
      </c>
      <c r="O14" s="45">
        <v>836038</v>
      </c>
      <c r="P14" s="44" t="s">
        <v>150</v>
      </c>
      <c r="Q14" s="44" t="s">
        <v>151</v>
      </c>
      <c r="R14" s="44" t="s">
        <v>152</v>
      </c>
      <c r="S14" s="43">
        <v>41809</v>
      </c>
      <c r="T14" s="43">
        <v>41959</v>
      </c>
      <c r="U14" s="45">
        <v>18000000</v>
      </c>
      <c r="V14" s="23">
        <v>3</v>
      </c>
      <c r="W14" s="44" t="s">
        <v>228</v>
      </c>
      <c r="X14" s="44" t="s">
        <v>222</v>
      </c>
      <c r="Y14" s="44" t="s">
        <v>223</v>
      </c>
      <c r="Z14" s="53" t="s">
        <v>224</v>
      </c>
    </row>
    <row r="15" spans="1:26" s="1" customFormat="1" ht="24" customHeight="1">
      <c r="A15" s="23">
        <v>14411</v>
      </c>
      <c r="B15" s="23">
        <v>93102</v>
      </c>
      <c r="C15" s="23" t="s">
        <v>112</v>
      </c>
      <c r="D15" s="43">
        <v>41886</v>
      </c>
      <c r="E15" s="44" t="s">
        <v>229</v>
      </c>
      <c r="F15" s="44" t="s">
        <v>230</v>
      </c>
      <c r="G15" s="23" t="s">
        <v>231</v>
      </c>
      <c r="H15" s="23" t="s">
        <v>49</v>
      </c>
      <c r="I15" s="23">
        <v>76039</v>
      </c>
      <c r="J15" s="23">
        <v>3</v>
      </c>
      <c r="K15" s="23" t="s">
        <v>6</v>
      </c>
      <c r="L15" s="23">
        <v>250</v>
      </c>
      <c r="M15" s="23" t="s">
        <v>5</v>
      </c>
      <c r="N15" s="45">
        <v>612288</v>
      </c>
      <c r="O15" s="45">
        <v>584499</v>
      </c>
      <c r="P15" s="44" t="s">
        <v>232</v>
      </c>
      <c r="Q15" s="44" t="s">
        <v>233</v>
      </c>
      <c r="R15" s="44" t="s">
        <v>234</v>
      </c>
      <c r="S15" s="43">
        <v>41809</v>
      </c>
      <c r="T15" s="43">
        <v>41959</v>
      </c>
      <c r="U15" s="45">
        <v>13000000</v>
      </c>
      <c r="V15" s="23">
        <v>3</v>
      </c>
      <c r="W15" s="44" t="s">
        <v>235</v>
      </c>
      <c r="X15" s="44" t="s">
        <v>222</v>
      </c>
      <c r="Y15" s="44" t="s">
        <v>223</v>
      </c>
      <c r="Z15" s="53" t="s">
        <v>224</v>
      </c>
    </row>
    <row r="16" spans="1:26" s="1" customFormat="1" ht="24" customHeight="1">
      <c r="A16" s="23">
        <v>14414</v>
      </c>
      <c r="B16" s="23"/>
      <c r="C16" s="23" t="s">
        <v>112</v>
      </c>
      <c r="D16" s="43">
        <v>41956</v>
      </c>
      <c r="E16" s="44" t="s">
        <v>260</v>
      </c>
      <c r="F16" s="44" t="s">
        <v>261</v>
      </c>
      <c r="G16" s="23" t="s">
        <v>258</v>
      </c>
      <c r="H16" s="23" t="s">
        <v>217</v>
      </c>
      <c r="I16" s="23">
        <v>75074</v>
      </c>
      <c r="J16" s="23">
        <v>3</v>
      </c>
      <c r="K16" s="23" t="s">
        <v>114</v>
      </c>
      <c r="L16" s="23">
        <v>292</v>
      </c>
      <c r="M16" s="23" t="s">
        <v>21</v>
      </c>
      <c r="N16" s="45">
        <v>887363</v>
      </c>
      <c r="O16" s="45">
        <v>884807</v>
      </c>
      <c r="P16" s="44" t="s">
        <v>259</v>
      </c>
      <c r="Q16" s="44" t="s">
        <v>262</v>
      </c>
      <c r="R16" s="44" t="s">
        <v>263</v>
      </c>
      <c r="S16" s="43">
        <v>41901</v>
      </c>
      <c r="T16" s="43">
        <v>42051</v>
      </c>
      <c r="U16" s="45">
        <v>20000000</v>
      </c>
      <c r="V16" s="23">
        <v>2</v>
      </c>
      <c r="W16" s="44" t="s">
        <v>267</v>
      </c>
      <c r="X16" s="44" t="s">
        <v>264</v>
      </c>
      <c r="Y16" s="44" t="s">
        <v>265</v>
      </c>
      <c r="Z16" s="53" t="s">
        <v>266</v>
      </c>
    </row>
    <row r="17" spans="1:26" s="1" customFormat="1" ht="24" customHeight="1">
      <c r="A17" s="23">
        <v>14407</v>
      </c>
      <c r="B17" s="23">
        <v>13419</v>
      </c>
      <c r="C17" s="23" t="s">
        <v>112</v>
      </c>
      <c r="D17" s="43">
        <v>41816</v>
      </c>
      <c r="E17" s="44" t="s">
        <v>368</v>
      </c>
      <c r="F17" s="44" t="s">
        <v>369</v>
      </c>
      <c r="G17" s="23" t="s">
        <v>48</v>
      </c>
      <c r="H17" s="23" t="s">
        <v>49</v>
      </c>
      <c r="I17" s="23">
        <v>76102</v>
      </c>
      <c r="J17" s="23">
        <v>3</v>
      </c>
      <c r="K17" s="23" t="s">
        <v>6</v>
      </c>
      <c r="L17" s="23">
        <f>164+49</f>
        <v>213</v>
      </c>
      <c r="M17" s="23" t="s">
        <v>5</v>
      </c>
      <c r="N17" s="45">
        <v>554789</v>
      </c>
      <c r="O17" s="45">
        <v>554789</v>
      </c>
      <c r="P17" s="44" t="s">
        <v>370</v>
      </c>
      <c r="Q17" s="44" t="s">
        <v>375</v>
      </c>
      <c r="R17" s="44" t="s">
        <v>376</v>
      </c>
      <c r="S17" s="43">
        <v>41737</v>
      </c>
      <c r="T17" s="43">
        <v>41887</v>
      </c>
      <c r="U17" s="45">
        <v>15000000</v>
      </c>
      <c r="V17" s="23">
        <v>3</v>
      </c>
      <c r="W17" s="44" t="s">
        <v>371</v>
      </c>
      <c r="X17" s="44" t="s">
        <v>372</v>
      </c>
      <c r="Y17" s="44" t="s">
        <v>373</v>
      </c>
      <c r="Z17" s="53" t="s">
        <v>374</v>
      </c>
    </row>
    <row r="18" spans="1:26" s="1" customFormat="1" ht="24" customHeight="1">
      <c r="A18" s="23">
        <v>14433</v>
      </c>
      <c r="B18" s="23"/>
      <c r="C18" s="23" t="s">
        <v>146</v>
      </c>
      <c r="D18" s="43">
        <v>42075</v>
      </c>
      <c r="E18" s="44" t="s">
        <v>366</v>
      </c>
      <c r="F18" s="44" t="s">
        <v>365</v>
      </c>
      <c r="G18" s="23" t="s">
        <v>227</v>
      </c>
      <c r="H18" s="23" t="s">
        <v>227</v>
      </c>
      <c r="I18" s="23">
        <v>76209</v>
      </c>
      <c r="J18" s="23">
        <v>3</v>
      </c>
      <c r="K18" s="23" t="s">
        <v>114</v>
      </c>
      <c r="L18" s="23">
        <v>322</v>
      </c>
      <c r="M18" s="23" t="s">
        <v>5</v>
      </c>
      <c r="N18" s="45">
        <v>1487464</v>
      </c>
      <c r="O18" s="45">
        <v>0</v>
      </c>
      <c r="P18" s="44" t="s">
        <v>362</v>
      </c>
      <c r="Q18" s="44" t="s">
        <v>363</v>
      </c>
      <c r="R18" s="44" t="s">
        <v>364</v>
      </c>
      <c r="S18" s="43">
        <v>41955</v>
      </c>
      <c r="T18" s="43">
        <v>42105</v>
      </c>
      <c r="U18" s="45">
        <v>25000000</v>
      </c>
      <c r="V18" s="23">
        <v>3</v>
      </c>
      <c r="W18" s="44" t="s">
        <v>367</v>
      </c>
      <c r="X18" s="44" t="s">
        <v>357</v>
      </c>
      <c r="Y18" s="44" t="s">
        <v>358</v>
      </c>
      <c r="Z18" s="53" t="s">
        <v>359</v>
      </c>
    </row>
    <row r="19" spans="1:26" s="3" customFormat="1" ht="25.5" customHeight="1">
      <c r="A19" s="27"/>
      <c r="B19" s="27"/>
      <c r="C19" s="27"/>
      <c r="D19" s="46"/>
      <c r="E19" s="47"/>
      <c r="F19" s="47"/>
      <c r="G19" s="27"/>
      <c r="H19" s="27"/>
      <c r="I19" s="27"/>
      <c r="J19" s="27"/>
      <c r="K19" s="48" t="s">
        <v>108</v>
      </c>
      <c r="L19" s="52">
        <f>SUM(L10:L18)</f>
        <v>2589</v>
      </c>
      <c r="M19" s="48" t="s">
        <v>144</v>
      </c>
      <c r="N19" s="49">
        <f>SUM(N10:N18)</f>
        <v>8891182</v>
      </c>
      <c r="O19" s="49">
        <f>SUM(O10:O18)</f>
        <v>5527880</v>
      </c>
      <c r="P19" s="47"/>
      <c r="Q19" s="47"/>
      <c r="R19" s="47"/>
      <c r="S19" s="46"/>
      <c r="T19" s="46"/>
      <c r="U19" s="50"/>
      <c r="V19" s="27"/>
      <c r="W19" s="47"/>
      <c r="X19" s="47"/>
      <c r="Y19" s="47"/>
      <c r="Z19" s="47"/>
    </row>
    <row r="20" spans="1:26" s="3" customFormat="1" ht="8.25" customHeight="1">
      <c r="A20" s="27"/>
      <c r="B20" s="27"/>
      <c r="C20" s="27"/>
      <c r="D20" s="46"/>
      <c r="E20" s="47"/>
      <c r="F20" s="47"/>
      <c r="G20" s="27"/>
      <c r="H20" s="27"/>
      <c r="I20" s="27"/>
      <c r="J20" s="27"/>
      <c r="K20" s="27"/>
      <c r="L20" s="27"/>
      <c r="M20" s="27"/>
      <c r="N20" s="50"/>
      <c r="O20" s="51"/>
      <c r="P20" s="47"/>
      <c r="Q20" s="47"/>
      <c r="R20" s="47"/>
      <c r="S20" s="46"/>
      <c r="T20" s="46"/>
      <c r="U20" s="50"/>
      <c r="V20" s="27"/>
      <c r="W20" s="47"/>
      <c r="X20" s="47"/>
      <c r="Y20" s="47"/>
      <c r="Z20" s="47"/>
    </row>
    <row r="21" spans="1:26" s="1" customFormat="1" ht="24" customHeight="1">
      <c r="A21" s="23">
        <v>13431</v>
      </c>
      <c r="B21" s="23" t="s">
        <v>7</v>
      </c>
      <c r="C21" s="23" t="s">
        <v>146</v>
      </c>
      <c r="D21" s="43">
        <v>41690</v>
      </c>
      <c r="E21" s="44" t="s">
        <v>45</v>
      </c>
      <c r="F21" s="44" t="s">
        <v>96</v>
      </c>
      <c r="G21" s="23" t="s">
        <v>23</v>
      </c>
      <c r="H21" s="23" t="s">
        <v>24</v>
      </c>
      <c r="I21" s="23" t="s">
        <v>25</v>
      </c>
      <c r="J21" s="23">
        <v>5</v>
      </c>
      <c r="K21" s="23" t="s">
        <v>114</v>
      </c>
      <c r="L21" s="23">
        <v>128</v>
      </c>
      <c r="M21" s="23" t="s">
        <v>21</v>
      </c>
      <c r="N21" s="45">
        <v>544467</v>
      </c>
      <c r="O21" s="45">
        <v>0</v>
      </c>
      <c r="P21" s="44" t="s">
        <v>47</v>
      </c>
      <c r="Q21" s="44" t="s">
        <v>29</v>
      </c>
      <c r="R21" s="44" t="s">
        <v>30</v>
      </c>
      <c r="S21" s="43">
        <v>41568</v>
      </c>
      <c r="T21" s="43">
        <v>41718</v>
      </c>
      <c r="U21" s="45">
        <v>7800000</v>
      </c>
      <c r="V21" s="23">
        <v>3</v>
      </c>
      <c r="W21" s="44" t="s">
        <v>46</v>
      </c>
      <c r="X21" s="44" t="s">
        <v>26</v>
      </c>
      <c r="Y21" s="44" t="s">
        <v>27</v>
      </c>
      <c r="Z21" s="44" t="s">
        <v>28</v>
      </c>
    </row>
    <row r="22" spans="1:26" s="1" customFormat="1" ht="24" customHeight="1">
      <c r="A22" s="23">
        <v>14405</v>
      </c>
      <c r="B22" s="23">
        <v>13425</v>
      </c>
      <c r="C22" s="23" t="s">
        <v>112</v>
      </c>
      <c r="D22" s="43">
        <v>41851</v>
      </c>
      <c r="E22" s="44" t="s">
        <v>175</v>
      </c>
      <c r="F22" s="44" t="s">
        <v>176</v>
      </c>
      <c r="G22" s="23" t="s">
        <v>177</v>
      </c>
      <c r="H22" s="23" t="s">
        <v>177</v>
      </c>
      <c r="I22" s="23">
        <v>77630</v>
      </c>
      <c r="J22" s="23">
        <v>5</v>
      </c>
      <c r="K22" s="23" t="s">
        <v>114</v>
      </c>
      <c r="L22" s="23">
        <v>66</v>
      </c>
      <c r="M22" s="23" t="s">
        <v>5</v>
      </c>
      <c r="N22" s="45">
        <v>285094</v>
      </c>
      <c r="O22" s="45">
        <v>285094</v>
      </c>
      <c r="P22" s="44" t="s">
        <v>179</v>
      </c>
      <c r="Q22" s="44" t="s">
        <v>180</v>
      </c>
      <c r="R22" s="44" t="s">
        <v>178</v>
      </c>
      <c r="S22" s="43">
        <v>41739</v>
      </c>
      <c r="T22" s="43">
        <v>41889</v>
      </c>
      <c r="U22" s="45">
        <v>6000000</v>
      </c>
      <c r="V22" s="23">
        <v>3</v>
      </c>
      <c r="W22" s="44" t="s">
        <v>181</v>
      </c>
      <c r="X22" s="44" t="s">
        <v>26</v>
      </c>
      <c r="Y22" s="44" t="s">
        <v>27</v>
      </c>
      <c r="Z22" s="44" t="s">
        <v>28</v>
      </c>
    </row>
    <row r="23" spans="1:26" s="3" customFormat="1" ht="25.5" customHeight="1">
      <c r="A23" s="27"/>
      <c r="B23" s="27"/>
      <c r="C23" s="27"/>
      <c r="D23" s="46"/>
      <c r="E23" s="47"/>
      <c r="F23" s="47"/>
      <c r="G23" s="27"/>
      <c r="H23" s="27"/>
      <c r="I23" s="27"/>
      <c r="J23" s="27"/>
      <c r="K23" s="48" t="s">
        <v>108</v>
      </c>
      <c r="L23" s="48">
        <f>SUM(L21:L22)</f>
        <v>194</v>
      </c>
      <c r="M23" s="48" t="s">
        <v>144</v>
      </c>
      <c r="N23" s="49">
        <f>SUM(N21:N22)</f>
        <v>829561</v>
      </c>
      <c r="O23" s="49">
        <f>SUM(O21:O22)</f>
        <v>285094</v>
      </c>
      <c r="P23" s="47"/>
      <c r="Q23" s="47"/>
      <c r="R23" s="47"/>
      <c r="S23" s="46"/>
      <c r="T23" s="46"/>
      <c r="U23" s="50"/>
      <c r="V23" s="27"/>
      <c r="W23" s="47"/>
      <c r="X23" s="47"/>
      <c r="Y23" s="47"/>
      <c r="Z23" s="47"/>
    </row>
    <row r="24" spans="1:26" s="3" customFormat="1" ht="8.25" customHeight="1">
      <c r="A24" s="27"/>
      <c r="B24" s="27"/>
      <c r="C24" s="27"/>
      <c r="D24" s="46"/>
      <c r="E24" s="47"/>
      <c r="F24" s="47"/>
      <c r="G24" s="27"/>
      <c r="H24" s="27"/>
      <c r="I24" s="27"/>
      <c r="J24" s="27"/>
      <c r="K24" s="27"/>
      <c r="L24" s="27"/>
      <c r="M24" s="27"/>
      <c r="N24" s="50"/>
      <c r="O24" s="50"/>
      <c r="P24" s="47"/>
      <c r="Q24" s="47"/>
      <c r="R24" s="47"/>
      <c r="S24" s="46"/>
      <c r="T24" s="46"/>
      <c r="U24" s="50"/>
      <c r="V24" s="27"/>
      <c r="W24" s="47"/>
      <c r="X24" s="47"/>
      <c r="Y24" s="47"/>
      <c r="Z24" s="47"/>
    </row>
    <row r="25" spans="1:26" s="1" customFormat="1" ht="24">
      <c r="A25" s="23">
        <v>13428</v>
      </c>
      <c r="B25" s="23" t="s">
        <v>7</v>
      </c>
      <c r="C25" s="23" t="s">
        <v>112</v>
      </c>
      <c r="D25" s="43">
        <v>41795</v>
      </c>
      <c r="E25" s="44" t="s">
        <v>135</v>
      </c>
      <c r="F25" s="44" t="s">
        <v>136</v>
      </c>
      <c r="G25" s="23" t="s">
        <v>0</v>
      </c>
      <c r="H25" s="23" t="s">
        <v>1</v>
      </c>
      <c r="I25" s="23">
        <v>77021</v>
      </c>
      <c r="J25" s="23">
        <v>6</v>
      </c>
      <c r="K25" s="23" t="s">
        <v>114</v>
      </c>
      <c r="L25" s="23">
        <v>222</v>
      </c>
      <c r="M25" s="23" t="s">
        <v>5</v>
      </c>
      <c r="N25" s="45">
        <v>806344</v>
      </c>
      <c r="O25" s="42">
        <v>797355</v>
      </c>
      <c r="P25" s="44" t="s">
        <v>51</v>
      </c>
      <c r="Q25" s="44" t="s">
        <v>4</v>
      </c>
      <c r="R25" s="44" t="s">
        <v>190</v>
      </c>
      <c r="S25" s="43">
        <v>41639</v>
      </c>
      <c r="T25" s="43" t="s">
        <v>140</v>
      </c>
      <c r="U25" s="45">
        <v>20000000</v>
      </c>
      <c r="V25" s="23" t="s">
        <v>109</v>
      </c>
      <c r="W25" s="44" t="s">
        <v>137</v>
      </c>
      <c r="X25" s="44" t="s">
        <v>133</v>
      </c>
      <c r="Y25" s="44" t="s">
        <v>27</v>
      </c>
      <c r="Z25" s="44" t="s">
        <v>134</v>
      </c>
    </row>
    <row r="26" spans="1:26" s="1" customFormat="1" ht="24" customHeight="1">
      <c r="A26" s="23">
        <v>14406</v>
      </c>
      <c r="B26" s="23"/>
      <c r="C26" s="23" t="s">
        <v>112</v>
      </c>
      <c r="D26" s="43">
        <v>41921</v>
      </c>
      <c r="E26" s="44" t="s">
        <v>188</v>
      </c>
      <c r="F26" s="44" t="s">
        <v>189</v>
      </c>
      <c r="G26" s="23" t="s">
        <v>0</v>
      </c>
      <c r="H26" s="23" t="s">
        <v>1</v>
      </c>
      <c r="I26" s="23">
        <v>77009</v>
      </c>
      <c r="J26" s="23">
        <v>6</v>
      </c>
      <c r="K26" s="23" t="s">
        <v>114</v>
      </c>
      <c r="L26" s="23">
        <v>68</v>
      </c>
      <c r="M26" s="23" t="s">
        <v>5</v>
      </c>
      <c r="N26" s="45">
        <v>354253</v>
      </c>
      <c r="O26" s="42">
        <v>354253</v>
      </c>
      <c r="P26" s="44" t="s">
        <v>51</v>
      </c>
      <c r="Q26" s="44" t="s">
        <v>4</v>
      </c>
      <c r="R26" s="44" t="s">
        <v>190</v>
      </c>
      <c r="S26" s="43">
        <v>41887</v>
      </c>
      <c r="T26" s="43">
        <v>42037</v>
      </c>
      <c r="U26" s="45">
        <v>6000000</v>
      </c>
      <c r="V26" s="23">
        <v>3</v>
      </c>
      <c r="W26" s="44" t="s">
        <v>191</v>
      </c>
      <c r="X26" s="44" t="s">
        <v>192</v>
      </c>
      <c r="Y26" s="44" t="s">
        <v>193</v>
      </c>
      <c r="Z26" s="53" t="s">
        <v>194</v>
      </c>
    </row>
    <row r="27" spans="1:26" s="1" customFormat="1" ht="24">
      <c r="A27" s="23">
        <v>14403</v>
      </c>
      <c r="B27" s="23" t="s">
        <v>7</v>
      </c>
      <c r="C27" s="23" t="s">
        <v>146</v>
      </c>
      <c r="D27" s="43">
        <v>41816</v>
      </c>
      <c r="E27" s="44" t="s">
        <v>155</v>
      </c>
      <c r="F27" s="44" t="s">
        <v>156</v>
      </c>
      <c r="G27" s="23" t="s">
        <v>157</v>
      </c>
      <c r="H27" s="23" t="s">
        <v>157</v>
      </c>
      <c r="I27" s="23">
        <v>77550</v>
      </c>
      <c r="J27" s="23">
        <v>6</v>
      </c>
      <c r="K27" s="23" t="s">
        <v>114</v>
      </c>
      <c r="L27" s="23">
        <v>160</v>
      </c>
      <c r="M27" s="23" t="s">
        <v>5</v>
      </c>
      <c r="N27" s="45">
        <v>702438</v>
      </c>
      <c r="O27" s="42">
        <v>0</v>
      </c>
      <c r="P27" s="44" t="s">
        <v>158</v>
      </c>
      <c r="Q27" s="44" t="s">
        <v>159</v>
      </c>
      <c r="R27" s="44" t="s">
        <v>195</v>
      </c>
      <c r="S27" s="43">
        <v>41703</v>
      </c>
      <c r="T27" s="43">
        <v>41853</v>
      </c>
      <c r="U27" s="45">
        <v>20000000</v>
      </c>
      <c r="V27" s="23">
        <v>3</v>
      </c>
      <c r="W27" s="44" t="s">
        <v>160</v>
      </c>
      <c r="X27" s="44" t="s">
        <v>161</v>
      </c>
      <c r="Y27" s="44" t="s">
        <v>162</v>
      </c>
      <c r="Z27" s="53" t="s">
        <v>163</v>
      </c>
    </row>
    <row r="28" spans="1:26" s="1" customFormat="1" ht="36" customHeight="1">
      <c r="A28" s="23">
        <v>14413</v>
      </c>
      <c r="B28" s="23">
        <v>96175</v>
      </c>
      <c r="C28" s="23" t="s">
        <v>146</v>
      </c>
      <c r="D28" s="43">
        <v>41956</v>
      </c>
      <c r="E28" s="44" t="s">
        <v>245</v>
      </c>
      <c r="F28" s="44" t="s">
        <v>246</v>
      </c>
      <c r="G28" s="23" t="s">
        <v>247</v>
      </c>
      <c r="H28" s="23" t="s">
        <v>248</v>
      </c>
      <c r="I28" s="23">
        <v>77301</v>
      </c>
      <c r="J28" s="23">
        <v>6</v>
      </c>
      <c r="K28" s="23" t="s">
        <v>6</v>
      </c>
      <c r="L28" s="23">
        <v>144</v>
      </c>
      <c r="M28" s="23" t="s">
        <v>5</v>
      </c>
      <c r="N28" s="45">
        <v>531651</v>
      </c>
      <c r="O28" s="45">
        <v>0</v>
      </c>
      <c r="P28" s="44" t="s">
        <v>249</v>
      </c>
      <c r="Q28" s="44" t="s">
        <v>250</v>
      </c>
      <c r="R28" s="44" t="s">
        <v>251</v>
      </c>
      <c r="S28" s="43">
        <v>41890</v>
      </c>
      <c r="T28" s="43">
        <v>41675</v>
      </c>
      <c r="U28" s="45">
        <f>SUM(8340000+3160000)</f>
        <v>11500000</v>
      </c>
      <c r="V28" s="23">
        <v>3</v>
      </c>
      <c r="W28" s="44" t="s">
        <v>252</v>
      </c>
      <c r="X28" s="44" t="s">
        <v>253</v>
      </c>
      <c r="Y28" s="44" t="s">
        <v>254</v>
      </c>
      <c r="Z28" s="53" t="s">
        <v>255</v>
      </c>
    </row>
    <row r="29" spans="1:26" s="3" customFormat="1" ht="25.5" customHeight="1">
      <c r="A29" s="27"/>
      <c r="B29" s="27"/>
      <c r="C29" s="27"/>
      <c r="D29" s="46"/>
      <c r="E29" s="47"/>
      <c r="F29" s="47"/>
      <c r="G29" s="27"/>
      <c r="H29" s="27"/>
      <c r="I29" s="27"/>
      <c r="J29" s="27"/>
      <c r="K29" s="48" t="s">
        <v>108</v>
      </c>
      <c r="L29" s="48">
        <f>SUM(L25:L28)</f>
        <v>594</v>
      </c>
      <c r="M29" s="48" t="s">
        <v>144</v>
      </c>
      <c r="N29" s="49">
        <f>SUM(N25:N28)</f>
        <v>2394686</v>
      </c>
      <c r="O29" s="16">
        <f>SUM(O25:O28)</f>
        <v>1151608</v>
      </c>
      <c r="P29" s="47"/>
      <c r="Q29" s="47"/>
      <c r="R29" s="47"/>
      <c r="S29" s="46"/>
      <c r="T29" s="46"/>
      <c r="U29" s="50"/>
      <c r="V29" s="27"/>
      <c r="W29" s="47"/>
      <c r="X29" s="47"/>
      <c r="Y29" s="47"/>
      <c r="Z29" s="47"/>
    </row>
    <row r="30" spans="1:26" s="3" customFormat="1" ht="8.25" customHeight="1">
      <c r="A30" s="27"/>
      <c r="B30" s="27"/>
      <c r="C30" s="27"/>
      <c r="D30" s="46"/>
      <c r="E30" s="47"/>
      <c r="F30" s="47"/>
      <c r="G30" s="27"/>
      <c r="H30" s="27"/>
      <c r="I30" s="27"/>
      <c r="J30" s="27"/>
      <c r="K30" s="27"/>
      <c r="L30" s="27"/>
      <c r="M30" s="27"/>
      <c r="N30" s="50"/>
      <c r="O30" s="51"/>
      <c r="P30" s="47"/>
      <c r="Q30" s="47"/>
      <c r="R30" s="47"/>
      <c r="S30" s="46"/>
      <c r="T30" s="46"/>
      <c r="U30" s="50"/>
      <c r="V30" s="27"/>
      <c r="W30" s="47"/>
      <c r="X30" s="47"/>
      <c r="Y30" s="47"/>
      <c r="Z30" s="47"/>
    </row>
    <row r="31" spans="1:26" s="1" customFormat="1" ht="33" customHeight="1">
      <c r="A31" s="23">
        <v>13429</v>
      </c>
      <c r="B31" s="23">
        <v>13410</v>
      </c>
      <c r="C31" s="23" t="s">
        <v>112</v>
      </c>
      <c r="D31" s="43">
        <v>41886</v>
      </c>
      <c r="E31" s="44" t="s">
        <v>31</v>
      </c>
      <c r="F31" s="44" t="s">
        <v>94</v>
      </c>
      <c r="G31" s="23" t="s">
        <v>8</v>
      </c>
      <c r="H31" s="23" t="s">
        <v>9</v>
      </c>
      <c r="I31" s="23" t="s">
        <v>32</v>
      </c>
      <c r="J31" s="23">
        <v>7</v>
      </c>
      <c r="K31" s="23" t="s">
        <v>114</v>
      </c>
      <c r="L31" s="23">
        <v>252</v>
      </c>
      <c r="M31" s="23" t="s">
        <v>5</v>
      </c>
      <c r="N31" s="45">
        <v>1332966</v>
      </c>
      <c r="O31" s="45">
        <v>1354382</v>
      </c>
      <c r="P31" s="44" t="s">
        <v>37</v>
      </c>
      <c r="Q31" s="44" t="s">
        <v>38</v>
      </c>
      <c r="R31" s="44" t="s">
        <v>39</v>
      </c>
      <c r="S31" s="43">
        <v>41639</v>
      </c>
      <c r="T31" s="43" t="s">
        <v>140</v>
      </c>
      <c r="U31" s="45">
        <v>22000000</v>
      </c>
      <c r="V31" s="23" t="s">
        <v>109</v>
      </c>
      <c r="W31" s="44" t="s">
        <v>33</v>
      </c>
      <c r="X31" s="44" t="s">
        <v>34</v>
      </c>
      <c r="Y31" s="44" t="s">
        <v>35</v>
      </c>
      <c r="Z31" s="44" t="s">
        <v>36</v>
      </c>
    </row>
    <row r="32" spans="1:26" s="1" customFormat="1" ht="35.25" customHeight="1">
      <c r="A32" s="23">
        <v>14412</v>
      </c>
      <c r="B32" s="23" t="s">
        <v>244</v>
      </c>
      <c r="C32" s="23" t="s">
        <v>112</v>
      </c>
      <c r="D32" s="43">
        <v>41956</v>
      </c>
      <c r="E32" s="44" t="s">
        <v>40</v>
      </c>
      <c r="F32" s="44" t="s">
        <v>95</v>
      </c>
      <c r="G32" s="23" t="s">
        <v>8</v>
      </c>
      <c r="H32" s="23" t="s">
        <v>9</v>
      </c>
      <c r="I32" s="23" t="s">
        <v>10</v>
      </c>
      <c r="J32" s="23">
        <v>7</v>
      </c>
      <c r="K32" s="23" t="s">
        <v>114</v>
      </c>
      <c r="L32" s="23">
        <v>252</v>
      </c>
      <c r="M32" s="23" t="s">
        <v>5</v>
      </c>
      <c r="N32" s="45">
        <v>1074661</v>
      </c>
      <c r="O32" s="45">
        <v>1054772</v>
      </c>
      <c r="P32" s="44" t="s">
        <v>37</v>
      </c>
      <c r="Q32" s="44" t="s">
        <v>38</v>
      </c>
      <c r="R32" s="44" t="s">
        <v>39</v>
      </c>
      <c r="S32" s="43">
        <v>41639</v>
      </c>
      <c r="T32" s="43" t="s">
        <v>140</v>
      </c>
      <c r="U32" s="45">
        <v>27000000</v>
      </c>
      <c r="V32" s="23" t="s">
        <v>109</v>
      </c>
      <c r="W32" s="44" t="s">
        <v>41</v>
      </c>
      <c r="X32" s="44" t="s">
        <v>34</v>
      </c>
      <c r="Y32" s="44" t="s">
        <v>35</v>
      </c>
      <c r="Z32" s="44" t="s">
        <v>36</v>
      </c>
    </row>
    <row r="33" spans="1:26" s="1" customFormat="1" ht="35.25" customHeight="1">
      <c r="A33" s="23">
        <v>13430</v>
      </c>
      <c r="B33" s="23">
        <v>13411</v>
      </c>
      <c r="C33" s="23" t="s">
        <v>243</v>
      </c>
      <c r="D33" s="43">
        <v>41739</v>
      </c>
      <c r="E33" s="44" t="s">
        <v>40</v>
      </c>
      <c r="F33" s="44" t="s">
        <v>95</v>
      </c>
      <c r="G33" s="23" t="s">
        <v>8</v>
      </c>
      <c r="H33" s="23" t="s">
        <v>9</v>
      </c>
      <c r="I33" s="23" t="s">
        <v>10</v>
      </c>
      <c r="J33" s="23">
        <v>7</v>
      </c>
      <c r="K33" s="23" t="s">
        <v>114</v>
      </c>
      <c r="L33" s="23">
        <v>252</v>
      </c>
      <c r="M33" s="23" t="s">
        <v>5</v>
      </c>
      <c r="N33" s="45">
        <v>1072683</v>
      </c>
      <c r="O33" s="45">
        <v>1042123</v>
      </c>
      <c r="P33" s="44" t="s">
        <v>37</v>
      </c>
      <c r="Q33" s="44" t="s">
        <v>38</v>
      </c>
      <c r="R33" s="44" t="s">
        <v>39</v>
      </c>
      <c r="S33" s="43">
        <v>41639</v>
      </c>
      <c r="T33" s="43" t="s">
        <v>140</v>
      </c>
      <c r="U33" s="45">
        <v>22000000</v>
      </c>
      <c r="V33" s="23" t="s">
        <v>109</v>
      </c>
      <c r="W33" s="44" t="s">
        <v>41</v>
      </c>
      <c r="X33" s="44" t="s">
        <v>34</v>
      </c>
      <c r="Y33" s="44" t="s">
        <v>35</v>
      </c>
      <c r="Z33" s="44" t="s">
        <v>36</v>
      </c>
    </row>
    <row r="34" spans="1:26" s="1" customFormat="1" ht="33" customHeight="1">
      <c r="A34" s="23">
        <v>14400</v>
      </c>
      <c r="B34" s="23" t="s">
        <v>138</v>
      </c>
      <c r="C34" s="23" t="s">
        <v>112</v>
      </c>
      <c r="D34" s="43">
        <v>41739</v>
      </c>
      <c r="E34" s="44" t="s">
        <v>12</v>
      </c>
      <c r="F34" s="44" t="s">
        <v>92</v>
      </c>
      <c r="G34" s="23" t="s">
        <v>8</v>
      </c>
      <c r="H34" s="23" t="s">
        <v>9</v>
      </c>
      <c r="I34" s="23" t="s">
        <v>13</v>
      </c>
      <c r="J34" s="23">
        <v>7</v>
      </c>
      <c r="K34" s="23" t="s">
        <v>114</v>
      </c>
      <c r="L34" s="23">
        <v>250</v>
      </c>
      <c r="M34" s="23" t="s">
        <v>5</v>
      </c>
      <c r="N34" s="45">
        <v>1338567</v>
      </c>
      <c r="O34" s="45">
        <v>1399970</v>
      </c>
      <c r="P34" s="44" t="s">
        <v>15</v>
      </c>
      <c r="Q34" s="44" t="s">
        <v>16</v>
      </c>
      <c r="R34" s="44" t="s">
        <v>17</v>
      </c>
      <c r="S34" s="43">
        <v>41289</v>
      </c>
      <c r="T34" s="43" t="s">
        <v>141</v>
      </c>
      <c r="U34" s="45">
        <v>17000000</v>
      </c>
      <c r="V34" s="23" t="s">
        <v>109</v>
      </c>
      <c r="W34" s="44" t="s">
        <v>14</v>
      </c>
      <c r="X34" s="44" t="s">
        <v>2</v>
      </c>
      <c r="Y34" s="44" t="s">
        <v>11</v>
      </c>
      <c r="Z34" s="44" t="s">
        <v>3</v>
      </c>
    </row>
    <row r="35" spans="1:26" s="1" customFormat="1" ht="33" customHeight="1">
      <c r="A35" s="23">
        <v>14401</v>
      </c>
      <c r="B35" s="23" t="s">
        <v>139</v>
      </c>
      <c r="C35" s="23" t="s">
        <v>112</v>
      </c>
      <c r="D35" s="43">
        <v>41739</v>
      </c>
      <c r="E35" s="44" t="s">
        <v>18</v>
      </c>
      <c r="F35" s="44" t="s">
        <v>93</v>
      </c>
      <c r="G35" s="23" t="s">
        <v>8</v>
      </c>
      <c r="H35" s="23" t="s">
        <v>9</v>
      </c>
      <c r="I35" s="23" t="s">
        <v>13</v>
      </c>
      <c r="J35" s="23">
        <v>7</v>
      </c>
      <c r="K35" s="23" t="s">
        <v>114</v>
      </c>
      <c r="L35" s="23">
        <v>183</v>
      </c>
      <c r="M35" s="23" t="s">
        <v>21</v>
      </c>
      <c r="N35" s="45">
        <v>1030021</v>
      </c>
      <c r="O35" s="45">
        <v>1074209</v>
      </c>
      <c r="P35" s="44" t="s">
        <v>15</v>
      </c>
      <c r="Q35" s="44" t="s">
        <v>16</v>
      </c>
      <c r="R35" s="44" t="s">
        <v>20</v>
      </c>
      <c r="S35" s="43">
        <v>41289</v>
      </c>
      <c r="T35" s="43" t="s">
        <v>141</v>
      </c>
      <c r="U35" s="45">
        <v>25000000</v>
      </c>
      <c r="V35" s="23" t="s">
        <v>109</v>
      </c>
      <c r="W35" s="44" t="s">
        <v>19</v>
      </c>
      <c r="X35" s="44" t="s">
        <v>2</v>
      </c>
      <c r="Y35" s="44" t="s">
        <v>11</v>
      </c>
      <c r="Z35" s="44" t="s">
        <v>3</v>
      </c>
    </row>
    <row r="36" spans="1:26" s="1" customFormat="1" ht="33" customHeight="1">
      <c r="A36" s="23">
        <v>13432</v>
      </c>
      <c r="B36" s="23">
        <v>13423</v>
      </c>
      <c r="C36" s="23" t="s">
        <v>146</v>
      </c>
      <c r="D36" s="43">
        <v>41795</v>
      </c>
      <c r="E36" s="44" t="s">
        <v>55</v>
      </c>
      <c r="F36" s="44" t="s">
        <v>97</v>
      </c>
      <c r="G36" s="23" t="s">
        <v>56</v>
      </c>
      <c r="H36" s="23" t="s">
        <v>22</v>
      </c>
      <c r="I36" s="23" t="s">
        <v>57</v>
      </c>
      <c r="J36" s="23">
        <v>7</v>
      </c>
      <c r="K36" s="23" t="s">
        <v>114</v>
      </c>
      <c r="L36" s="23">
        <v>300</v>
      </c>
      <c r="M36" s="23" t="s">
        <v>5</v>
      </c>
      <c r="N36" s="45">
        <v>690080</v>
      </c>
      <c r="O36" s="42">
        <v>0</v>
      </c>
      <c r="P36" s="44" t="s">
        <v>42</v>
      </c>
      <c r="Q36" s="44" t="s">
        <v>43</v>
      </c>
      <c r="R36" s="44" t="s">
        <v>44</v>
      </c>
      <c r="S36" s="43">
        <v>41639</v>
      </c>
      <c r="T36" s="43" t="s">
        <v>140</v>
      </c>
      <c r="U36" s="45">
        <v>25000000</v>
      </c>
      <c r="V36" s="23" t="s">
        <v>109</v>
      </c>
      <c r="W36" s="44" t="s">
        <v>58</v>
      </c>
      <c r="X36" s="44" t="s">
        <v>52</v>
      </c>
      <c r="Y36" s="44" t="s">
        <v>53</v>
      </c>
      <c r="Z36" s="44" t="s">
        <v>54</v>
      </c>
    </row>
    <row r="37" spans="1:26" s="65" customFormat="1" ht="33" customHeight="1">
      <c r="A37" s="23">
        <v>14417</v>
      </c>
      <c r="B37" s="23">
        <v>13432</v>
      </c>
      <c r="C37" s="23" t="s">
        <v>112</v>
      </c>
      <c r="D37" s="43">
        <v>42019</v>
      </c>
      <c r="E37" s="44" t="s">
        <v>55</v>
      </c>
      <c r="F37" s="44" t="s">
        <v>97</v>
      </c>
      <c r="G37" s="23" t="s">
        <v>56</v>
      </c>
      <c r="H37" s="23" t="s">
        <v>22</v>
      </c>
      <c r="I37" s="23" t="s">
        <v>57</v>
      </c>
      <c r="J37" s="23">
        <v>7</v>
      </c>
      <c r="K37" s="23" t="s">
        <v>114</v>
      </c>
      <c r="L37" s="23">
        <v>300</v>
      </c>
      <c r="M37" s="23" t="s">
        <v>5</v>
      </c>
      <c r="N37" s="45">
        <v>899495</v>
      </c>
      <c r="O37" s="64">
        <v>895136</v>
      </c>
      <c r="P37" s="44" t="s">
        <v>42</v>
      </c>
      <c r="Q37" s="44" t="s">
        <v>43</v>
      </c>
      <c r="R37" s="44" t="s">
        <v>44</v>
      </c>
      <c r="S37" s="43">
        <v>41639</v>
      </c>
      <c r="T37" s="43" t="s">
        <v>140</v>
      </c>
      <c r="U37" s="45">
        <v>25000000</v>
      </c>
      <c r="V37" s="23" t="s">
        <v>109</v>
      </c>
      <c r="W37" s="44" t="s">
        <v>268</v>
      </c>
      <c r="X37" s="44" t="s">
        <v>52</v>
      </c>
      <c r="Y37" s="44" t="s">
        <v>53</v>
      </c>
      <c r="Z37" s="44" t="s">
        <v>54</v>
      </c>
    </row>
    <row r="38" spans="1:26" s="3" customFormat="1" ht="25.5" customHeight="1">
      <c r="A38" s="27"/>
      <c r="B38" s="27"/>
      <c r="C38" s="27"/>
      <c r="D38" s="46"/>
      <c r="E38" s="47"/>
      <c r="F38" s="47"/>
      <c r="G38" s="27"/>
      <c r="H38" s="27"/>
      <c r="I38" s="27"/>
      <c r="J38" s="27"/>
      <c r="K38" s="48" t="s">
        <v>108</v>
      </c>
      <c r="L38" s="52">
        <f>SUM(L31:L37)</f>
        <v>1789</v>
      </c>
      <c r="M38" s="48" t="s">
        <v>144</v>
      </c>
      <c r="N38" s="49">
        <f>SUM(N31:N37)</f>
        <v>7438473</v>
      </c>
      <c r="O38" s="16">
        <f>SUM(O31:O37)</f>
        <v>6820592</v>
      </c>
      <c r="P38" s="47"/>
      <c r="Q38" s="47"/>
      <c r="R38" s="47"/>
      <c r="S38" s="46"/>
      <c r="T38" s="46"/>
      <c r="U38" s="50"/>
      <c r="V38" s="27"/>
      <c r="W38" s="47"/>
      <c r="X38" s="47"/>
      <c r="Y38" s="47"/>
      <c r="Z38" s="47"/>
    </row>
    <row r="39" spans="1:26" s="3" customFormat="1" ht="8.25" customHeight="1">
      <c r="A39" s="27"/>
      <c r="B39" s="27"/>
      <c r="C39" s="27"/>
      <c r="D39" s="46"/>
      <c r="E39" s="47"/>
      <c r="F39" s="47"/>
      <c r="G39" s="27"/>
      <c r="H39" s="27"/>
      <c r="I39" s="27"/>
      <c r="J39" s="27"/>
      <c r="K39" s="48"/>
      <c r="L39" s="52"/>
      <c r="M39" s="48"/>
      <c r="N39" s="49"/>
      <c r="O39" s="16"/>
      <c r="P39" s="47"/>
      <c r="Q39" s="47"/>
      <c r="R39" s="47"/>
      <c r="S39" s="46"/>
      <c r="T39" s="46"/>
      <c r="U39" s="50"/>
      <c r="V39" s="27"/>
      <c r="W39" s="47"/>
      <c r="X39" s="47"/>
      <c r="Y39" s="47"/>
      <c r="Z39" s="47"/>
    </row>
    <row r="40" spans="1:26" s="3" customFormat="1" ht="25.5" customHeight="1">
      <c r="A40" s="23">
        <v>14418</v>
      </c>
      <c r="B40" s="23"/>
      <c r="C40" s="23" t="s">
        <v>146</v>
      </c>
      <c r="D40" s="43">
        <v>42019</v>
      </c>
      <c r="E40" s="44" t="s">
        <v>321</v>
      </c>
      <c r="F40" s="44" t="s">
        <v>322</v>
      </c>
      <c r="G40" s="23" t="s">
        <v>298</v>
      </c>
      <c r="H40" s="23" t="s">
        <v>299</v>
      </c>
      <c r="I40" s="23">
        <v>78237</v>
      </c>
      <c r="J40" s="23">
        <v>9</v>
      </c>
      <c r="K40" s="23" t="s">
        <v>114</v>
      </c>
      <c r="L40" s="78">
        <v>57</v>
      </c>
      <c r="M40" s="23" t="s">
        <v>21</v>
      </c>
      <c r="N40" s="45">
        <v>326109</v>
      </c>
      <c r="O40" s="42">
        <v>0</v>
      </c>
      <c r="P40" s="44" t="s">
        <v>323</v>
      </c>
      <c r="Q40" s="44" t="s">
        <v>329</v>
      </c>
      <c r="R40" s="44" t="s">
        <v>355</v>
      </c>
      <c r="S40" s="43">
        <v>41934</v>
      </c>
      <c r="T40" s="43">
        <v>42084</v>
      </c>
      <c r="U40" s="45">
        <v>4000000</v>
      </c>
      <c r="V40" s="23" t="s">
        <v>328</v>
      </c>
      <c r="W40" s="44" t="s">
        <v>327</v>
      </c>
      <c r="X40" s="44" t="s">
        <v>324</v>
      </c>
      <c r="Y40" s="44" t="s">
        <v>325</v>
      </c>
      <c r="Z40" s="53" t="s">
        <v>326</v>
      </c>
    </row>
    <row r="41" spans="1:26" s="1" customFormat="1" ht="24" customHeight="1">
      <c r="A41" s="23">
        <v>14432</v>
      </c>
      <c r="B41" s="23"/>
      <c r="C41" s="23" t="s">
        <v>146</v>
      </c>
      <c r="D41" s="43">
        <v>42075</v>
      </c>
      <c r="E41" s="44" t="s">
        <v>360</v>
      </c>
      <c r="F41" s="44" t="s">
        <v>352</v>
      </c>
      <c r="G41" s="23" t="s">
        <v>298</v>
      </c>
      <c r="H41" s="23" t="s">
        <v>299</v>
      </c>
      <c r="I41" s="23">
        <v>78224</v>
      </c>
      <c r="J41" s="23">
        <v>9</v>
      </c>
      <c r="K41" s="23" t="s">
        <v>114</v>
      </c>
      <c r="L41" s="23">
        <v>322</v>
      </c>
      <c r="M41" s="23" t="s">
        <v>5</v>
      </c>
      <c r="N41" s="45">
        <v>1450408</v>
      </c>
      <c r="O41" s="45">
        <v>0</v>
      </c>
      <c r="P41" s="44" t="s">
        <v>353</v>
      </c>
      <c r="Q41" s="44" t="s">
        <v>354</v>
      </c>
      <c r="R41" s="44" t="s">
        <v>356</v>
      </c>
      <c r="S41" s="43">
        <v>41955</v>
      </c>
      <c r="T41" s="43">
        <v>42105</v>
      </c>
      <c r="U41" s="45">
        <v>22000000</v>
      </c>
      <c r="V41" s="23">
        <v>3</v>
      </c>
      <c r="W41" s="44" t="s">
        <v>361</v>
      </c>
      <c r="X41" s="44" t="s">
        <v>357</v>
      </c>
      <c r="Y41" s="44" t="s">
        <v>358</v>
      </c>
      <c r="Z41" s="53" t="s">
        <v>359</v>
      </c>
    </row>
    <row r="42" spans="1:26" s="3" customFormat="1" ht="25.5" customHeight="1">
      <c r="A42" s="27"/>
      <c r="B42" s="27"/>
      <c r="C42" s="27"/>
      <c r="D42" s="46"/>
      <c r="E42" s="47"/>
      <c r="F42" s="47"/>
      <c r="G42" s="27"/>
      <c r="H42" s="27"/>
      <c r="I42" s="27"/>
      <c r="J42" s="27"/>
      <c r="K42" s="48" t="s">
        <v>108</v>
      </c>
      <c r="L42" s="52">
        <f>SUM(L40:L41)</f>
        <v>379</v>
      </c>
      <c r="M42" s="48" t="s">
        <v>144</v>
      </c>
      <c r="N42" s="49">
        <f>SUM(N40:N41)</f>
        <v>1776517</v>
      </c>
      <c r="O42" s="16">
        <f>SUM(O40:O41)</f>
        <v>0</v>
      </c>
      <c r="P42" s="47"/>
      <c r="Q42" s="47"/>
      <c r="R42" s="47"/>
      <c r="S42" s="46"/>
      <c r="T42" s="46"/>
      <c r="U42" s="50"/>
      <c r="V42" s="27"/>
      <c r="W42" s="47"/>
      <c r="X42" s="47"/>
      <c r="Y42" s="47"/>
      <c r="Z42" s="47"/>
    </row>
    <row r="43" spans="1:25" s="3" customFormat="1" ht="8.25" customHeight="1">
      <c r="A43" s="27"/>
      <c r="B43" s="27"/>
      <c r="C43" s="27"/>
      <c r="D43" s="46"/>
      <c r="E43" s="47"/>
      <c r="F43" s="47"/>
      <c r="G43" s="27"/>
      <c r="H43" s="27"/>
      <c r="I43" s="27"/>
      <c r="J43" s="27"/>
      <c r="K43" s="27"/>
      <c r="L43" s="79"/>
      <c r="M43" s="27"/>
      <c r="N43" s="50"/>
      <c r="O43" s="51"/>
      <c r="P43" s="47"/>
      <c r="Q43" s="47"/>
      <c r="R43" s="47"/>
      <c r="S43" s="46"/>
      <c r="T43" s="46"/>
      <c r="U43" s="50"/>
      <c r="V43" s="27"/>
      <c r="W43" s="47"/>
      <c r="X43" s="47"/>
      <c r="Y43" s="47"/>
    </row>
    <row r="44" spans="1:26" s="65" customFormat="1" ht="33" customHeight="1">
      <c r="A44" s="23">
        <v>14415</v>
      </c>
      <c r="B44" s="23"/>
      <c r="C44" s="23" t="s">
        <v>112</v>
      </c>
      <c r="D44" s="43">
        <v>41991</v>
      </c>
      <c r="E44" s="44" t="s">
        <v>269</v>
      </c>
      <c r="F44" s="44" t="s">
        <v>273</v>
      </c>
      <c r="G44" s="23" t="s">
        <v>270</v>
      </c>
      <c r="H44" s="23" t="s">
        <v>270</v>
      </c>
      <c r="I44" s="23">
        <v>79701</v>
      </c>
      <c r="J44" s="23">
        <v>12</v>
      </c>
      <c r="K44" s="23" t="s">
        <v>114</v>
      </c>
      <c r="L44" s="23">
        <v>264</v>
      </c>
      <c r="M44" s="23" t="s">
        <v>5</v>
      </c>
      <c r="N44" s="45">
        <v>1049412</v>
      </c>
      <c r="O44" s="64">
        <v>1023254</v>
      </c>
      <c r="P44" s="44" t="s">
        <v>271</v>
      </c>
      <c r="Q44" s="44" t="s">
        <v>272</v>
      </c>
      <c r="R44" s="44" t="s">
        <v>278</v>
      </c>
      <c r="S44" s="43">
        <v>41898</v>
      </c>
      <c r="T44" s="43">
        <v>42048</v>
      </c>
      <c r="U44" s="45">
        <v>25000000</v>
      </c>
      <c r="V44" s="23">
        <v>3</v>
      </c>
      <c r="W44" s="44" t="s">
        <v>274</v>
      </c>
      <c r="X44" s="44" t="s">
        <v>275</v>
      </c>
      <c r="Y44" s="44" t="s">
        <v>276</v>
      </c>
      <c r="Z44" s="53" t="s">
        <v>277</v>
      </c>
    </row>
    <row r="45" spans="1:26" s="65" customFormat="1" ht="35.25" customHeight="1">
      <c r="A45" s="23">
        <v>14416</v>
      </c>
      <c r="B45" s="23"/>
      <c r="C45" s="23" t="s">
        <v>146</v>
      </c>
      <c r="D45" s="43">
        <v>42019</v>
      </c>
      <c r="E45" s="44" t="s">
        <v>279</v>
      </c>
      <c r="F45" s="44" t="s">
        <v>280</v>
      </c>
      <c r="G45" s="23" t="s">
        <v>270</v>
      </c>
      <c r="H45" s="23" t="s">
        <v>270</v>
      </c>
      <c r="I45" s="23">
        <v>79701</v>
      </c>
      <c r="J45" s="23">
        <v>12</v>
      </c>
      <c r="K45" s="23" t="s">
        <v>114</v>
      </c>
      <c r="L45" s="23">
        <v>206</v>
      </c>
      <c r="M45" s="23" t="s">
        <v>5</v>
      </c>
      <c r="N45" s="45">
        <v>1262461</v>
      </c>
      <c r="O45" s="64">
        <v>0</v>
      </c>
      <c r="P45" s="44" t="s">
        <v>281</v>
      </c>
      <c r="Q45" s="44" t="s">
        <v>282</v>
      </c>
      <c r="R45" s="44" t="s">
        <v>283</v>
      </c>
      <c r="S45" s="43" t="s">
        <v>256</v>
      </c>
      <c r="T45" s="43" t="s">
        <v>256</v>
      </c>
      <c r="U45" s="69" t="s">
        <v>256</v>
      </c>
      <c r="V45" s="23" t="s">
        <v>256</v>
      </c>
      <c r="W45" s="44" t="s">
        <v>284</v>
      </c>
      <c r="X45" s="44" t="s">
        <v>285</v>
      </c>
      <c r="Y45" s="44" t="s">
        <v>286</v>
      </c>
      <c r="Z45" s="53" t="s">
        <v>287</v>
      </c>
    </row>
    <row r="46" spans="1:26" s="3" customFormat="1" ht="25.5" customHeight="1">
      <c r="A46" s="27"/>
      <c r="B46" s="27"/>
      <c r="C46" s="27"/>
      <c r="D46" s="46"/>
      <c r="E46" s="47"/>
      <c r="F46" s="47"/>
      <c r="G46" s="27"/>
      <c r="H46" s="27"/>
      <c r="I46" s="27"/>
      <c r="J46" s="27"/>
      <c r="K46" s="48" t="s">
        <v>108</v>
      </c>
      <c r="L46" s="52">
        <f>SUM(L44:L45)</f>
        <v>470</v>
      </c>
      <c r="M46" s="48" t="s">
        <v>144</v>
      </c>
      <c r="N46" s="49">
        <f>SUM(N44:N45)</f>
        <v>2311873</v>
      </c>
      <c r="O46" s="16">
        <f>SUM(O44:O45)</f>
        <v>1023254</v>
      </c>
      <c r="P46" s="47"/>
      <c r="Q46" s="47"/>
      <c r="R46" s="47"/>
      <c r="S46" s="46"/>
      <c r="T46" s="46"/>
      <c r="U46" s="50"/>
      <c r="V46" s="27"/>
      <c r="W46" s="47"/>
      <c r="X46" s="47"/>
      <c r="Y46" s="47"/>
      <c r="Z46" s="47"/>
    </row>
    <row r="47" spans="1:26" s="3" customFormat="1" ht="8.25" customHeight="1">
      <c r="A47" s="27"/>
      <c r="B47" s="27"/>
      <c r="C47" s="27"/>
      <c r="D47" s="46"/>
      <c r="E47" s="47"/>
      <c r="F47" s="47"/>
      <c r="G47" s="27"/>
      <c r="H47" s="27"/>
      <c r="I47" s="27"/>
      <c r="J47" s="27"/>
      <c r="K47" s="48"/>
      <c r="L47" s="52"/>
      <c r="M47" s="48"/>
      <c r="N47" s="49"/>
      <c r="O47" s="16"/>
      <c r="P47" s="47"/>
      <c r="Q47" s="47"/>
      <c r="R47" s="47"/>
      <c r="S47" s="46"/>
      <c r="T47" s="46"/>
      <c r="U47" s="50"/>
      <c r="V47" s="27"/>
      <c r="W47" s="47"/>
      <c r="X47" s="47"/>
      <c r="Y47" s="47"/>
      <c r="Z47" s="47"/>
    </row>
    <row r="48" spans="1:26" s="81" customFormat="1" ht="35.25" customHeight="1">
      <c r="A48" s="23">
        <v>14419</v>
      </c>
      <c r="B48" s="23"/>
      <c r="C48" s="23" t="s">
        <v>111</v>
      </c>
      <c r="D48" s="43">
        <v>42054</v>
      </c>
      <c r="E48" s="44" t="s">
        <v>308</v>
      </c>
      <c r="F48" s="44" t="s">
        <v>333</v>
      </c>
      <c r="G48" s="23" t="s">
        <v>238</v>
      </c>
      <c r="H48" s="23" t="s">
        <v>238</v>
      </c>
      <c r="I48" s="23">
        <v>79907</v>
      </c>
      <c r="J48" s="23">
        <v>13</v>
      </c>
      <c r="K48" s="23" t="s">
        <v>6</v>
      </c>
      <c r="L48" s="23">
        <v>68</v>
      </c>
      <c r="M48" s="23" t="s">
        <v>5</v>
      </c>
      <c r="N48" s="45">
        <v>401282</v>
      </c>
      <c r="O48" s="64">
        <v>0</v>
      </c>
      <c r="P48" s="44" t="s">
        <v>330</v>
      </c>
      <c r="Q48" s="44" t="s">
        <v>331</v>
      </c>
      <c r="R48" s="44" t="s">
        <v>332</v>
      </c>
      <c r="S48" s="43">
        <v>41956</v>
      </c>
      <c r="T48" s="43">
        <v>42106</v>
      </c>
      <c r="U48" s="69" t="s">
        <v>351</v>
      </c>
      <c r="V48" s="23">
        <v>3</v>
      </c>
      <c r="W48" s="44" t="s">
        <v>334</v>
      </c>
      <c r="X48" s="44" t="s">
        <v>335</v>
      </c>
      <c r="Y48" s="44" t="s">
        <v>336</v>
      </c>
      <c r="Z48" s="53" t="s">
        <v>337</v>
      </c>
    </row>
    <row r="49" spans="1:26" s="81" customFormat="1" ht="35.25" customHeight="1">
      <c r="A49" s="23">
        <v>14420</v>
      </c>
      <c r="B49" s="23"/>
      <c r="C49" s="23" t="s">
        <v>111</v>
      </c>
      <c r="D49" s="43">
        <v>42054</v>
      </c>
      <c r="E49" s="44" t="s">
        <v>309</v>
      </c>
      <c r="F49" s="44" t="s">
        <v>338</v>
      </c>
      <c r="G49" s="23" t="s">
        <v>238</v>
      </c>
      <c r="H49" s="23" t="s">
        <v>238</v>
      </c>
      <c r="I49" s="23">
        <v>77094</v>
      </c>
      <c r="J49" s="23">
        <v>13</v>
      </c>
      <c r="K49" s="23" t="s">
        <v>6</v>
      </c>
      <c r="L49" s="23">
        <v>55</v>
      </c>
      <c r="M49" s="23" t="s">
        <v>5</v>
      </c>
      <c r="N49" s="45">
        <v>308147</v>
      </c>
      <c r="O49" s="64">
        <v>0</v>
      </c>
      <c r="P49" s="44" t="s">
        <v>330</v>
      </c>
      <c r="Q49" s="44" t="s">
        <v>331</v>
      </c>
      <c r="R49" s="44" t="s">
        <v>332</v>
      </c>
      <c r="S49" s="43">
        <v>41956</v>
      </c>
      <c r="T49" s="43">
        <v>42106</v>
      </c>
      <c r="U49" s="69">
        <v>125000000</v>
      </c>
      <c r="V49" s="23">
        <v>3</v>
      </c>
      <c r="W49" s="44" t="s">
        <v>334</v>
      </c>
      <c r="X49" s="44" t="s">
        <v>335</v>
      </c>
      <c r="Y49" s="44" t="s">
        <v>336</v>
      </c>
      <c r="Z49" s="53" t="s">
        <v>337</v>
      </c>
    </row>
    <row r="50" spans="1:26" s="81" customFormat="1" ht="35.25" customHeight="1">
      <c r="A50" s="23">
        <v>14421</v>
      </c>
      <c r="B50" s="23"/>
      <c r="C50" s="23" t="s">
        <v>111</v>
      </c>
      <c r="D50" s="43">
        <v>42054</v>
      </c>
      <c r="E50" s="44" t="s">
        <v>310</v>
      </c>
      <c r="F50" s="44" t="s">
        <v>339</v>
      </c>
      <c r="G50" s="23" t="s">
        <v>238</v>
      </c>
      <c r="H50" s="23" t="s">
        <v>238</v>
      </c>
      <c r="I50" s="23">
        <v>79907</v>
      </c>
      <c r="J50" s="23">
        <v>13</v>
      </c>
      <c r="K50" s="23" t="s">
        <v>6</v>
      </c>
      <c r="L50" s="23">
        <v>58</v>
      </c>
      <c r="M50" s="23" t="s">
        <v>5</v>
      </c>
      <c r="N50" s="45">
        <v>327884</v>
      </c>
      <c r="O50" s="64">
        <v>0</v>
      </c>
      <c r="P50" s="44" t="s">
        <v>330</v>
      </c>
      <c r="Q50" s="44" t="s">
        <v>331</v>
      </c>
      <c r="R50" s="44" t="s">
        <v>332</v>
      </c>
      <c r="S50" s="43">
        <v>41956</v>
      </c>
      <c r="T50" s="43">
        <v>42106</v>
      </c>
      <c r="U50" s="69">
        <v>125000000</v>
      </c>
      <c r="V50" s="23">
        <v>3</v>
      </c>
      <c r="W50" s="44" t="s">
        <v>334</v>
      </c>
      <c r="X50" s="44" t="s">
        <v>335</v>
      </c>
      <c r="Y50" s="44" t="s">
        <v>336</v>
      </c>
      <c r="Z50" s="53" t="s">
        <v>337</v>
      </c>
    </row>
    <row r="51" spans="1:26" s="81" customFormat="1" ht="35.25" customHeight="1">
      <c r="A51" s="23">
        <v>14422</v>
      </c>
      <c r="B51" s="23"/>
      <c r="C51" s="23" t="s">
        <v>111</v>
      </c>
      <c r="D51" s="43">
        <v>42054</v>
      </c>
      <c r="E51" s="44" t="s">
        <v>311</v>
      </c>
      <c r="F51" s="44" t="s">
        <v>340</v>
      </c>
      <c r="G51" s="23" t="s">
        <v>238</v>
      </c>
      <c r="H51" s="23" t="s">
        <v>238</v>
      </c>
      <c r="I51" s="23">
        <v>79907</v>
      </c>
      <c r="J51" s="23">
        <v>13</v>
      </c>
      <c r="K51" s="23" t="s">
        <v>6</v>
      </c>
      <c r="L51" s="23">
        <v>98</v>
      </c>
      <c r="M51" s="23" t="s">
        <v>5</v>
      </c>
      <c r="N51" s="45">
        <v>611904</v>
      </c>
      <c r="O51" s="64">
        <v>0</v>
      </c>
      <c r="P51" s="44" t="s">
        <v>330</v>
      </c>
      <c r="Q51" s="44" t="s">
        <v>331</v>
      </c>
      <c r="R51" s="44" t="s">
        <v>332</v>
      </c>
      <c r="S51" s="43">
        <v>41956</v>
      </c>
      <c r="T51" s="43">
        <v>42106</v>
      </c>
      <c r="U51" s="69">
        <v>125000000</v>
      </c>
      <c r="V51" s="23">
        <v>3</v>
      </c>
      <c r="W51" s="44" t="s">
        <v>334</v>
      </c>
      <c r="X51" s="44" t="s">
        <v>335</v>
      </c>
      <c r="Y51" s="44" t="s">
        <v>336</v>
      </c>
      <c r="Z51" s="53" t="s">
        <v>337</v>
      </c>
    </row>
    <row r="52" spans="1:26" s="81" customFormat="1" ht="35.25" customHeight="1">
      <c r="A52" s="23">
        <v>14423</v>
      </c>
      <c r="B52" s="23"/>
      <c r="C52" s="23" t="s">
        <v>111</v>
      </c>
      <c r="D52" s="43">
        <v>42054</v>
      </c>
      <c r="E52" s="44" t="s">
        <v>312</v>
      </c>
      <c r="F52" s="44" t="s">
        <v>341</v>
      </c>
      <c r="G52" s="23" t="s">
        <v>238</v>
      </c>
      <c r="H52" s="23" t="s">
        <v>238</v>
      </c>
      <c r="I52" s="23">
        <v>79907</v>
      </c>
      <c r="J52" s="23">
        <v>13</v>
      </c>
      <c r="K52" s="23" t="s">
        <v>6</v>
      </c>
      <c r="L52" s="23">
        <v>96</v>
      </c>
      <c r="M52" s="23" t="s">
        <v>5</v>
      </c>
      <c r="N52" s="45">
        <v>392240</v>
      </c>
      <c r="O52" s="64">
        <v>0</v>
      </c>
      <c r="P52" s="44" t="s">
        <v>330</v>
      </c>
      <c r="Q52" s="44" t="s">
        <v>331</v>
      </c>
      <c r="R52" s="44" t="s">
        <v>332</v>
      </c>
      <c r="S52" s="43">
        <v>41956</v>
      </c>
      <c r="T52" s="43">
        <v>42106</v>
      </c>
      <c r="U52" s="69">
        <v>125000000</v>
      </c>
      <c r="V52" s="23">
        <v>3</v>
      </c>
      <c r="W52" s="44" t="s">
        <v>334</v>
      </c>
      <c r="X52" s="44" t="s">
        <v>335</v>
      </c>
      <c r="Y52" s="44" t="s">
        <v>336</v>
      </c>
      <c r="Z52" s="53" t="s">
        <v>337</v>
      </c>
    </row>
    <row r="53" spans="1:26" s="81" customFormat="1" ht="35.25" customHeight="1">
      <c r="A53" s="23">
        <v>14424</v>
      </c>
      <c r="B53" s="23"/>
      <c r="C53" s="23" t="s">
        <v>111</v>
      </c>
      <c r="D53" s="43">
        <v>42054</v>
      </c>
      <c r="E53" s="44" t="s">
        <v>313</v>
      </c>
      <c r="F53" s="44" t="s">
        <v>342</v>
      </c>
      <c r="G53" s="23" t="s">
        <v>238</v>
      </c>
      <c r="H53" s="23" t="s">
        <v>238</v>
      </c>
      <c r="I53" s="23">
        <v>79907</v>
      </c>
      <c r="J53" s="23">
        <v>13</v>
      </c>
      <c r="K53" s="23" t="s">
        <v>6</v>
      </c>
      <c r="L53" s="23">
        <v>90</v>
      </c>
      <c r="M53" s="23" t="s">
        <v>5</v>
      </c>
      <c r="N53" s="45">
        <v>424645</v>
      </c>
      <c r="O53" s="64">
        <v>0</v>
      </c>
      <c r="P53" s="44" t="s">
        <v>330</v>
      </c>
      <c r="Q53" s="44" t="s">
        <v>331</v>
      </c>
      <c r="R53" s="44" t="s">
        <v>332</v>
      </c>
      <c r="S53" s="43">
        <v>41956</v>
      </c>
      <c r="T53" s="43">
        <v>42106</v>
      </c>
      <c r="U53" s="69">
        <v>125000000</v>
      </c>
      <c r="V53" s="23">
        <v>3</v>
      </c>
      <c r="W53" s="44" t="s">
        <v>334</v>
      </c>
      <c r="X53" s="44" t="s">
        <v>335</v>
      </c>
      <c r="Y53" s="44" t="s">
        <v>336</v>
      </c>
      <c r="Z53" s="53" t="s">
        <v>337</v>
      </c>
    </row>
    <row r="54" spans="1:26" s="81" customFormat="1" ht="35.25" customHeight="1">
      <c r="A54" s="23">
        <v>14425</v>
      </c>
      <c r="B54" s="23"/>
      <c r="C54" s="23" t="s">
        <v>111</v>
      </c>
      <c r="D54" s="43">
        <v>42054</v>
      </c>
      <c r="E54" s="44" t="s">
        <v>314</v>
      </c>
      <c r="F54" s="44" t="s">
        <v>343</v>
      </c>
      <c r="G54" s="23" t="s">
        <v>238</v>
      </c>
      <c r="H54" s="23" t="s">
        <v>238</v>
      </c>
      <c r="I54" s="23">
        <v>79924</v>
      </c>
      <c r="J54" s="23">
        <v>13</v>
      </c>
      <c r="K54" s="23" t="s">
        <v>6</v>
      </c>
      <c r="L54" s="23">
        <v>194</v>
      </c>
      <c r="M54" s="23" t="s">
        <v>5</v>
      </c>
      <c r="N54" s="45">
        <v>1045107</v>
      </c>
      <c r="O54" s="64">
        <v>0</v>
      </c>
      <c r="P54" s="44" t="s">
        <v>330</v>
      </c>
      <c r="Q54" s="44" t="s">
        <v>331</v>
      </c>
      <c r="R54" s="44" t="s">
        <v>332</v>
      </c>
      <c r="S54" s="43">
        <v>41956</v>
      </c>
      <c r="T54" s="43">
        <v>42106</v>
      </c>
      <c r="U54" s="69">
        <v>125000000</v>
      </c>
      <c r="V54" s="23">
        <v>3</v>
      </c>
      <c r="W54" s="44" t="s">
        <v>334</v>
      </c>
      <c r="X54" s="44" t="s">
        <v>335</v>
      </c>
      <c r="Y54" s="44" t="s">
        <v>336</v>
      </c>
      <c r="Z54" s="53" t="s">
        <v>337</v>
      </c>
    </row>
    <row r="55" spans="1:26" s="81" customFormat="1" ht="35.25" customHeight="1">
      <c r="A55" s="23">
        <v>14426</v>
      </c>
      <c r="B55" s="23"/>
      <c r="C55" s="23" t="s">
        <v>111</v>
      </c>
      <c r="D55" s="43">
        <v>42054</v>
      </c>
      <c r="E55" s="44" t="s">
        <v>315</v>
      </c>
      <c r="F55" s="44" t="s">
        <v>344</v>
      </c>
      <c r="G55" s="23" t="s">
        <v>238</v>
      </c>
      <c r="H55" s="23" t="s">
        <v>238</v>
      </c>
      <c r="I55" s="23">
        <v>79902</v>
      </c>
      <c r="J55" s="23">
        <v>13</v>
      </c>
      <c r="K55" s="23" t="s">
        <v>6</v>
      </c>
      <c r="L55" s="23">
        <v>31</v>
      </c>
      <c r="M55" s="23" t="s">
        <v>5</v>
      </c>
      <c r="N55" s="45">
        <v>178233</v>
      </c>
      <c r="O55" s="64">
        <v>0</v>
      </c>
      <c r="P55" s="44" t="s">
        <v>330</v>
      </c>
      <c r="Q55" s="44" t="s">
        <v>331</v>
      </c>
      <c r="R55" s="44" t="s">
        <v>332</v>
      </c>
      <c r="S55" s="43">
        <v>41956</v>
      </c>
      <c r="T55" s="43">
        <v>42106</v>
      </c>
      <c r="U55" s="69">
        <v>125000000</v>
      </c>
      <c r="V55" s="23">
        <v>3</v>
      </c>
      <c r="W55" s="44" t="s">
        <v>334</v>
      </c>
      <c r="X55" s="44" t="s">
        <v>335</v>
      </c>
      <c r="Y55" s="44" t="s">
        <v>336</v>
      </c>
      <c r="Z55" s="53" t="s">
        <v>337</v>
      </c>
    </row>
    <row r="56" spans="1:26" s="81" customFormat="1" ht="35.25" customHeight="1">
      <c r="A56" s="23">
        <v>14427</v>
      </c>
      <c r="B56" s="23"/>
      <c r="C56" s="23" t="s">
        <v>111</v>
      </c>
      <c r="D56" s="43">
        <v>42054</v>
      </c>
      <c r="E56" s="44" t="s">
        <v>316</v>
      </c>
      <c r="F56" s="44" t="s">
        <v>345</v>
      </c>
      <c r="G56" s="23" t="s">
        <v>238</v>
      </c>
      <c r="H56" s="23" t="s">
        <v>238</v>
      </c>
      <c r="I56" s="23">
        <v>79907</v>
      </c>
      <c r="J56" s="23">
        <v>13</v>
      </c>
      <c r="K56" s="23" t="s">
        <v>6</v>
      </c>
      <c r="L56" s="23">
        <v>364</v>
      </c>
      <c r="M56" s="23" t="s">
        <v>5</v>
      </c>
      <c r="N56" s="45">
        <v>2123522</v>
      </c>
      <c r="O56" s="64">
        <v>0</v>
      </c>
      <c r="P56" s="44" t="s">
        <v>330</v>
      </c>
      <c r="Q56" s="44" t="s">
        <v>331</v>
      </c>
      <c r="R56" s="44" t="s">
        <v>332</v>
      </c>
      <c r="S56" s="43">
        <v>41956</v>
      </c>
      <c r="T56" s="43">
        <v>42106</v>
      </c>
      <c r="U56" s="69">
        <v>125000000</v>
      </c>
      <c r="V56" s="23">
        <v>3</v>
      </c>
      <c r="W56" s="44" t="s">
        <v>334</v>
      </c>
      <c r="X56" s="44" t="s">
        <v>335</v>
      </c>
      <c r="Y56" s="44" t="s">
        <v>336</v>
      </c>
      <c r="Z56" s="53" t="s">
        <v>337</v>
      </c>
    </row>
    <row r="57" spans="1:26" s="81" customFormat="1" ht="35.25" customHeight="1">
      <c r="A57" s="23">
        <v>14428</v>
      </c>
      <c r="B57" s="23"/>
      <c r="C57" s="23" t="s">
        <v>111</v>
      </c>
      <c r="D57" s="43">
        <v>42054</v>
      </c>
      <c r="E57" s="44" t="s">
        <v>317</v>
      </c>
      <c r="F57" s="44" t="s">
        <v>346</v>
      </c>
      <c r="G57" s="23" t="s">
        <v>238</v>
      </c>
      <c r="H57" s="23" t="s">
        <v>238</v>
      </c>
      <c r="I57" s="23">
        <v>79907</v>
      </c>
      <c r="J57" s="23">
        <v>13</v>
      </c>
      <c r="K57" s="23" t="s">
        <v>6</v>
      </c>
      <c r="L57" s="23">
        <v>70</v>
      </c>
      <c r="M57" s="23" t="s">
        <v>21</v>
      </c>
      <c r="N57" s="45">
        <v>276434</v>
      </c>
      <c r="O57" s="64">
        <v>0</v>
      </c>
      <c r="P57" s="44" t="s">
        <v>330</v>
      </c>
      <c r="Q57" s="44" t="s">
        <v>331</v>
      </c>
      <c r="R57" s="44" t="s">
        <v>332</v>
      </c>
      <c r="S57" s="43">
        <v>41956</v>
      </c>
      <c r="T57" s="43">
        <v>42106</v>
      </c>
      <c r="U57" s="69">
        <v>125000000</v>
      </c>
      <c r="V57" s="23">
        <v>3</v>
      </c>
      <c r="W57" s="44" t="s">
        <v>334</v>
      </c>
      <c r="X57" s="44" t="s">
        <v>335</v>
      </c>
      <c r="Y57" s="44" t="s">
        <v>336</v>
      </c>
      <c r="Z57" s="53" t="s">
        <v>337</v>
      </c>
    </row>
    <row r="58" spans="1:26" s="81" customFormat="1" ht="35.25" customHeight="1">
      <c r="A58" s="23">
        <v>14429</v>
      </c>
      <c r="B58" s="23"/>
      <c r="C58" s="23" t="s">
        <v>111</v>
      </c>
      <c r="D58" s="43">
        <v>42054</v>
      </c>
      <c r="E58" s="44" t="s">
        <v>318</v>
      </c>
      <c r="F58" s="44" t="s">
        <v>347</v>
      </c>
      <c r="G58" s="23" t="s">
        <v>238</v>
      </c>
      <c r="H58" s="23" t="s">
        <v>238</v>
      </c>
      <c r="I58" s="23">
        <v>79904</v>
      </c>
      <c r="J58" s="23">
        <v>13</v>
      </c>
      <c r="K58" s="23" t="s">
        <v>6</v>
      </c>
      <c r="L58" s="23">
        <v>126</v>
      </c>
      <c r="M58" s="23" t="s">
        <v>5</v>
      </c>
      <c r="N58" s="45">
        <v>674747</v>
      </c>
      <c r="O58" s="64">
        <v>0</v>
      </c>
      <c r="P58" s="44" t="s">
        <v>330</v>
      </c>
      <c r="Q58" s="44" t="s">
        <v>331</v>
      </c>
      <c r="R58" s="44" t="s">
        <v>332</v>
      </c>
      <c r="S58" s="43">
        <v>41956</v>
      </c>
      <c r="T58" s="43">
        <v>42106</v>
      </c>
      <c r="U58" s="69">
        <v>125000000</v>
      </c>
      <c r="V58" s="23">
        <v>3</v>
      </c>
      <c r="W58" s="44" t="s">
        <v>334</v>
      </c>
      <c r="X58" s="44" t="s">
        <v>335</v>
      </c>
      <c r="Y58" s="44" t="s">
        <v>336</v>
      </c>
      <c r="Z58" s="53" t="s">
        <v>337</v>
      </c>
    </row>
    <row r="59" spans="1:26" s="81" customFormat="1" ht="35.25" customHeight="1">
      <c r="A59" s="23">
        <v>14430</v>
      </c>
      <c r="B59" s="23"/>
      <c r="C59" s="23" t="s">
        <v>111</v>
      </c>
      <c r="D59" s="43">
        <v>42054</v>
      </c>
      <c r="E59" s="44" t="s">
        <v>319</v>
      </c>
      <c r="F59" s="44" t="s">
        <v>348</v>
      </c>
      <c r="G59" s="23" t="s">
        <v>238</v>
      </c>
      <c r="H59" s="23" t="s">
        <v>238</v>
      </c>
      <c r="I59" s="23">
        <v>79915</v>
      </c>
      <c r="J59" s="23">
        <v>13</v>
      </c>
      <c r="K59" s="23" t="s">
        <v>6</v>
      </c>
      <c r="L59" s="23">
        <v>292</v>
      </c>
      <c r="M59" s="23" t="s">
        <v>5</v>
      </c>
      <c r="N59" s="45">
        <v>1561117</v>
      </c>
      <c r="O59" s="64">
        <v>0</v>
      </c>
      <c r="P59" s="44" t="s">
        <v>330</v>
      </c>
      <c r="Q59" s="44" t="s">
        <v>331</v>
      </c>
      <c r="R59" s="44" t="s">
        <v>332</v>
      </c>
      <c r="S59" s="43">
        <v>41956</v>
      </c>
      <c r="T59" s="43">
        <v>42106</v>
      </c>
      <c r="U59" s="69">
        <v>125000000</v>
      </c>
      <c r="V59" s="23">
        <v>3</v>
      </c>
      <c r="W59" s="44" t="s">
        <v>334</v>
      </c>
      <c r="X59" s="44" t="s">
        <v>335</v>
      </c>
      <c r="Y59" s="44" t="s">
        <v>336</v>
      </c>
      <c r="Z59" s="53" t="s">
        <v>337</v>
      </c>
    </row>
    <row r="60" spans="1:26" s="81" customFormat="1" ht="35.25" customHeight="1">
      <c r="A60" s="23">
        <v>14431</v>
      </c>
      <c r="B60" s="23"/>
      <c r="C60" s="23" t="s">
        <v>111</v>
      </c>
      <c r="D60" s="43">
        <v>42054</v>
      </c>
      <c r="E60" s="44" t="s">
        <v>320</v>
      </c>
      <c r="F60" s="44" t="s">
        <v>349</v>
      </c>
      <c r="G60" s="23" t="s">
        <v>238</v>
      </c>
      <c r="H60" s="23" t="s">
        <v>238</v>
      </c>
      <c r="I60" s="23">
        <v>79904</v>
      </c>
      <c r="J60" s="23">
        <v>13</v>
      </c>
      <c r="K60" s="23" t="s">
        <v>6</v>
      </c>
      <c r="L60" s="23">
        <v>48</v>
      </c>
      <c r="M60" s="23" t="s">
        <v>5</v>
      </c>
      <c r="N60" s="45">
        <v>267169</v>
      </c>
      <c r="O60" s="64">
        <v>0</v>
      </c>
      <c r="P60" s="44" t="s">
        <v>330</v>
      </c>
      <c r="Q60" s="44" t="s">
        <v>331</v>
      </c>
      <c r="R60" s="44" t="s">
        <v>332</v>
      </c>
      <c r="S60" s="43">
        <v>41956</v>
      </c>
      <c r="T60" s="43">
        <v>42106</v>
      </c>
      <c r="U60" s="69">
        <v>125000000</v>
      </c>
      <c r="V60" s="23">
        <v>3</v>
      </c>
      <c r="W60" s="44" t="s">
        <v>334</v>
      </c>
      <c r="X60" s="44" t="s">
        <v>335</v>
      </c>
      <c r="Y60" s="44" t="s">
        <v>336</v>
      </c>
      <c r="Z60" s="53" t="s">
        <v>337</v>
      </c>
    </row>
    <row r="61" spans="1:26" s="81" customFormat="1" ht="35.25" customHeight="1">
      <c r="A61" s="27"/>
      <c r="B61" s="27"/>
      <c r="C61" s="27"/>
      <c r="D61" s="46"/>
      <c r="E61" s="47"/>
      <c r="F61" s="47"/>
      <c r="G61" s="27"/>
      <c r="H61" s="27"/>
      <c r="I61" s="27"/>
      <c r="J61" s="27"/>
      <c r="K61" s="48" t="s">
        <v>108</v>
      </c>
      <c r="L61" s="52">
        <f>SUM(L48:L60)</f>
        <v>1590</v>
      </c>
      <c r="M61" s="48" t="s">
        <v>144</v>
      </c>
      <c r="N61" s="49">
        <f>SUM(N48:N60)</f>
        <v>8592431</v>
      </c>
      <c r="O61" s="16">
        <f>SUM(O48:O60)</f>
        <v>0</v>
      </c>
      <c r="P61" s="47"/>
      <c r="Q61" s="47"/>
      <c r="R61" s="47"/>
      <c r="S61" s="46"/>
      <c r="T61" s="46"/>
      <c r="U61" s="80"/>
      <c r="V61" s="27"/>
      <c r="W61" s="47"/>
      <c r="X61" s="47"/>
      <c r="Y61" s="47"/>
      <c r="Z61" s="3"/>
    </row>
    <row r="62" spans="1:26" s="81" customFormat="1" ht="9" customHeight="1">
      <c r="A62" s="27"/>
      <c r="B62" s="27"/>
      <c r="C62" s="27"/>
      <c r="D62" s="46"/>
      <c r="E62" s="47"/>
      <c r="F62" s="47"/>
      <c r="G62" s="27"/>
      <c r="H62" s="27"/>
      <c r="I62" s="27"/>
      <c r="J62" s="27"/>
      <c r="K62" s="48"/>
      <c r="L62" s="52"/>
      <c r="M62" s="48"/>
      <c r="N62" s="49"/>
      <c r="O62" s="16"/>
      <c r="P62" s="47"/>
      <c r="Q62" s="47"/>
      <c r="R62" s="47"/>
      <c r="S62" s="46"/>
      <c r="T62" s="46"/>
      <c r="U62" s="80"/>
      <c r="V62" s="27"/>
      <c r="W62" s="47"/>
      <c r="X62" s="47"/>
      <c r="Y62" s="47"/>
      <c r="Z62" s="3"/>
    </row>
    <row r="63" spans="1:22" s="1" customFormat="1" ht="14.25" customHeight="1">
      <c r="A63" s="4"/>
      <c r="B63" s="4"/>
      <c r="C63" s="4"/>
      <c r="D63" s="4"/>
      <c r="G63" s="4"/>
      <c r="H63" s="4"/>
      <c r="I63" s="4"/>
      <c r="K63" s="12" t="s">
        <v>108</v>
      </c>
      <c r="L63" s="13">
        <f>SUM(+L29+L23+L19+L46+L38+L61+L42)</f>
        <v>7605</v>
      </c>
      <c r="M63" s="14" t="s">
        <v>144</v>
      </c>
      <c r="N63" s="15">
        <f>SUM(+N29+N23+N19+N46+N38+N61+N42)</f>
        <v>32234723</v>
      </c>
      <c r="O63" s="15">
        <f>SUM(O46+O29+O23+O19+O38+O42+O61)</f>
        <v>14808428</v>
      </c>
      <c r="S63" s="84" t="s">
        <v>145</v>
      </c>
      <c r="T63" s="84"/>
      <c r="U63" s="15">
        <f>SUM(U10:U48)</f>
        <v>460800000</v>
      </c>
      <c r="V63" s="4"/>
    </row>
    <row r="65" spans="1:7" ht="15">
      <c r="A65" s="85" t="s">
        <v>142</v>
      </c>
      <c r="B65" s="85"/>
      <c r="C65" s="85"/>
      <c r="D65" s="85"/>
      <c r="E65" s="85"/>
      <c r="F65" s="85"/>
      <c r="G65" s="85"/>
    </row>
    <row r="66" spans="1:10" ht="15">
      <c r="A66" s="85" t="s">
        <v>350</v>
      </c>
      <c r="B66" s="85"/>
      <c r="C66" s="85"/>
      <c r="D66" s="85"/>
      <c r="E66" s="85"/>
      <c r="F66" s="85"/>
      <c r="G66" s="85"/>
      <c r="H66" s="85"/>
      <c r="I66" s="85"/>
      <c r="J66" s="85"/>
    </row>
  </sheetData>
  <sheetProtection/>
  <mergeCells count="5">
    <mergeCell ref="A2:D2"/>
    <mergeCell ref="A6:E6"/>
    <mergeCell ref="S63:T63"/>
    <mergeCell ref="A65:G65"/>
    <mergeCell ref="A66:J66"/>
  </mergeCells>
  <hyperlinks>
    <hyperlink ref="Z25" r:id="rId1" display="chris.akbari@itexgrp.com"/>
  </hyperlinks>
  <printOptions/>
  <pageMargins left="0.7" right="0.7" top="0.75" bottom="0.75" header="0.3" footer="0.3"/>
  <pageSetup horizontalDpi="1200" verticalDpi="1200" orientation="landscape" paperSize="5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showGridLines="0" tabSelected="1" zoomScale="90" zoomScaleNormal="90" workbookViewId="0" topLeftCell="A4">
      <selection activeCell="B17" sqref="B17"/>
    </sheetView>
  </sheetViews>
  <sheetFormatPr defaultColWidth="9.140625" defaultRowHeight="15"/>
  <cols>
    <col min="1" max="1" width="7.28125" style="4" customWidth="1"/>
    <col min="2" max="2" width="7.7109375" style="4" customWidth="1"/>
    <col min="3" max="3" width="12.140625" style="4" customWidth="1"/>
    <col min="4" max="4" width="10.8515625" style="4" customWidth="1"/>
    <col min="5" max="6" width="19.7109375" style="1" customWidth="1"/>
    <col min="7" max="7" width="10.421875" style="4" bestFit="1" customWidth="1"/>
    <col min="8" max="8" width="10.140625" style="4" bestFit="1" customWidth="1"/>
    <col min="9" max="9" width="7.00390625" style="4" bestFit="1" customWidth="1"/>
    <col min="10" max="10" width="6.28125" style="4" customWidth="1"/>
    <col min="11" max="11" width="10.28125" style="4" customWidth="1"/>
    <col min="12" max="12" width="7.28125" style="4" bestFit="1" customWidth="1"/>
    <col min="13" max="13" width="14.140625" style="4" customWidth="1"/>
    <col min="14" max="14" width="17.28125" style="1" bestFit="1" customWidth="1"/>
    <col min="15" max="15" width="11.7109375" style="1" bestFit="1" customWidth="1"/>
    <col min="16" max="16" width="14.00390625" style="1" bestFit="1" customWidth="1"/>
    <col min="17" max="17" width="11.00390625" style="19" customWidth="1"/>
    <col min="18" max="18" width="8.7109375" style="19" bestFit="1" customWidth="1"/>
    <col min="19" max="19" width="13.57421875" style="1" customWidth="1"/>
    <col min="20" max="20" width="9.57421875" style="4" customWidth="1"/>
    <col min="21" max="21" width="18.7109375" style="1" customWidth="1"/>
    <col min="22" max="22" width="15.28125" style="1" customWidth="1"/>
    <col min="23" max="23" width="11.7109375" style="1" bestFit="1" customWidth="1"/>
    <col min="24" max="24" width="25.851562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8"/>
      <c r="R1" s="18"/>
      <c r="S1" s="5"/>
      <c r="T1" s="5"/>
      <c r="V1" s="5"/>
    </row>
    <row r="2" spans="1:22" ht="18" customHeight="1">
      <c r="A2" s="82"/>
      <c r="B2" s="82"/>
      <c r="C2" s="82"/>
      <c r="D2" s="82"/>
      <c r="E2" s="8" t="s">
        <v>117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118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121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18">
      <c r="A6" s="83" t="s">
        <v>296</v>
      </c>
      <c r="B6" s="83"/>
      <c r="C6" s="83"/>
      <c r="D6" s="83"/>
      <c r="E6" s="83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ht="21.75" customHeight="1">
      <c r="A7" s="6"/>
      <c r="B7" s="6"/>
      <c r="C7" s="6"/>
      <c r="D7" s="5"/>
      <c r="E7" s="5"/>
      <c r="G7" s="5"/>
      <c r="H7" s="5"/>
      <c r="I7" s="5"/>
      <c r="J7" s="5"/>
      <c r="K7" s="5"/>
      <c r="L7" s="5"/>
      <c r="M7" s="5"/>
      <c r="P7" s="5"/>
      <c r="Q7" s="18"/>
      <c r="R7" s="18"/>
      <c r="S7" s="5"/>
      <c r="T7" s="5"/>
      <c r="V7" s="5"/>
    </row>
    <row r="8" spans="1:24" s="2" customFormat="1" ht="66.75" customHeight="1">
      <c r="A8" s="21" t="s">
        <v>126</v>
      </c>
      <c r="B8" s="21" t="s">
        <v>78</v>
      </c>
      <c r="C8" s="20" t="s">
        <v>110</v>
      </c>
      <c r="D8" s="21" t="s">
        <v>125</v>
      </c>
      <c r="E8" s="20" t="s">
        <v>102</v>
      </c>
      <c r="F8" s="20" t="s">
        <v>103</v>
      </c>
      <c r="G8" s="20" t="s">
        <v>79</v>
      </c>
      <c r="H8" s="20" t="s">
        <v>80</v>
      </c>
      <c r="I8" s="20" t="s">
        <v>113</v>
      </c>
      <c r="J8" s="20" t="s">
        <v>81</v>
      </c>
      <c r="K8" s="20" t="s">
        <v>82</v>
      </c>
      <c r="L8" s="20" t="s">
        <v>83</v>
      </c>
      <c r="M8" s="20" t="s">
        <v>91</v>
      </c>
      <c r="N8" s="20" t="s">
        <v>104</v>
      </c>
      <c r="O8" s="20" t="s">
        <v>105</v>
      </c>
      <c r="P8" s="20" t="s">
        <v>124</v>
      </c>
      <c r="Q8" s="41" t="s">
        <v>115</v>
      </c>
      <c r="R8" s="41" t="s">
        <v>122</v>
      </c>
      <c r="S8" s="20" t="s">
        <v>101</v>
      </c>
      <c r="T8" s="20" t="s">
        <v>116</v>
      </c>
      <c r="U8" s="20" t="s">
        <v>84</v>
      </c>
      <c r="V8" s="20" t="s">
        <v>85</v>
      </c>
      <c r="W8" s="20" t="s">
        <v>86</v>
      </c>
      <c r="X8" s="20" t="s">
        <v>87</v>
      </c>
    </row>
    <row r="9" spans="1:24" s="3" customFormat="1" ht="8.25" customHeight="1">
      <c r="A9" s="26"/>
      <c r="B9" s="26"/>
      <c r="C9" s="27"/>
      <c r="D9" s="38"/>
      <c r="E9" s="28"/>
      <c r="F9" s="28"/>
      <c r="G9" s="26"/>
      <c r="H9" s="26"/>
      <c r="I9" s="26"/>
      <c r="J9" s="26"/>
      <c r="K9" s="29"/>
      <c r="L9" s="29"/>
      <c r="M9" s="29"/>
      <c r="N9" s="31"/>
      <c r="O9" s="31"/>
      <c r="P9" s="31"/>
      <c r="Q9" s="38"/>
      <c r="R9" s="38"/>
      <c r="S9" s="31"/>
      <c r="T9" s="26"/>
      <c r="U9" s="28"/>
      <c r="V9" s="28"/>
      <c r="W9" s="28"/>
      <c r="X9" s="28"/>
    </row>
    <row r="10" spans="1:24" s="3" customFormat="1" ht="33" customHeight="1">
      <c r="A10" s="22">
        <v>14604</v>
      </c>
      <c r="B10" s="22"/>
      <c r="C10" s="23" t="s">
        <v>146</v>
      </c>
      <c r="D10" s="37">
        <v>41816</v>
      </c>
      <c r="E10" s="24" t="s">
        <v>196</v>
      </c>
      <c r="F10" s="24" t="s">
        <v>197</v>
      </c>
      <c r="G10" s="22" t="s">
        <v>198</v>
      </c>
      <c r="H10" s="22" t="s">
        <v>199</v>
      </c>
      <c r="I10" s="22">
        <v>79605</v>
      </c>
      <c r="J10" s="22">
        <v>2</v>
      </c>
      <c r="K10" s="22" t="s">
        <v>6</v>
      </c>
      <c r="L10" s="22">
        <v>170</v>
      </c>
      <c r="M10" s="22" t="s">
        <v>5</v>
      </c>
      <c r="N10" s="25">
        <v>312501</v>
      </c>
      <c r="O10" s="25">
        <v>0</v>
      </c>
      <c r="P10" s="25">
        <v>0</v>
      </c>
      <c r="Q10" s="37" t="s">
        <v>204</v>
      </c>
      <c r="R10" s="37" t="s">
        <v>204</v>
      </c>
      <c r="S10" s="25" t="s">
        <v>204</v>
      </c>
      <c r="T10" s="22">
        <v>3</v>
      </c>
      <c r="U10" s="24" t="s">
        <v>200</v>
      </c>
      <c r="V10" s="24" t="s">
        <v>201</v>
      </c>
      <c r="W10" s="24" t="s">
        <v>202</v>
      </c>
      <c r="X10" s="53" t="s">
        <v>203</v>
      </c>
    </row>
    <row r="11" spans="1:23" s="3" customFormat="1" ht="25.5" customHeight="1">
      <c r="A11" s="26"/>
      <c r="B11" s="26"/>
      <c r="C11" s="27"/>
      <c r="D11" s="38"/>
      <c r="E11" s="28"/>
      <c r="F11" s="28"/>
      <c r="G11" s="26"/>
      <c r="H11" s="26"/>
      <c r="I11" s="26"/>
      <c r="J11" s="26"/>
      <c r="K11" s="29" t="s">
        <v>108</v>
      </c>
      <c r="L11" s="29">
        <f>SUM(L10)</f>
        <v>170</v>
      </c>
      <c r="M11" s="29" t="s">
        <v>143</v>
      </c>
      <c r="N11" s="30">
        <f>SUM(N10)</f>
        <v>312501</v>
      </c>
      <c r="O11" s="30">
        <f>SUM(O10)</f>
        <v>0</v>
      </c>
      <c r="P11" s="30">
        <f>SUM(P10)</f>
        <v>0</v>
      </c>
      <c r="Q11" s="38"/>
      <c r="R11" s="38"/>
      <c r="S11" s="31"/>
      <c r="T11" s="26"/>
      <c r="U11" s="28"/>
      <c r="V11" s="28"/>
      <c r="W11" s="28"/>
    </row>
    <row r="12" spans="1:23" s="3" customFormat="1" ht="8.25" customHeight="1">
      <c r="A12" s="26"/>
      <c r="B12" s="26"/>
      <c r="C12" s="27"/>
      <c r="D12" s="38"/>
      <c r="E12" s="28"/>
      <c r="F12" s="28"/>
      <c r="G12" s="26"/>
      <c r="H12" s="26"/>
      <c r="I12" s="26"/>
      <c r="J12" s="26"/>
      <c r="K12" s="26"/>
      <c r="L12" s="26"/>
      <c r="M12" s="26"/>
      <c r="N12" s="31"/>
      <c r="O12" s="31"/>
      <c r="P12" s="31"/>
      <c r="Q12" s="38"/>
      <c r="R12" s="38"/>
      <c r="S12" s="31"/>
      <c r="T12" s="26"/>
      <c r="U12" s="28"/>
      <c r="V12" s="28"/>
      <c r="W12" s="28"/>
    </row>
    <row r="13" spans="1:24" ht="33" customHeight="1">
      <c r="A13" s="22" t="s">
        <v>72</v>
      </c>
      <c r="B13" s="22" t="s">
        <v>7</v>
      </c>
      <c r="C13" s="22" t="s">
        <v>147</v>
      </c>
      <c r="D13" s="36">
        <v>41662</v>
      </c>
      <c r="E13" s="24" t="s">
        <v>73</v>
      </c>
      <c r="F13" s="24" t="s">
        <v>100</v>
      </c>
      <c r="G13" s="22" t="s">
        <v>48</v>
      </c>
      <c r="H13" s="22" t="s">
        <v>49</v>
      </c>
      <c r="I13" s="22" t="s">
        <v>74</v>
      </c>
      <c r="J13" s="22">
        <v>3</v>
      </c>
      <c r="K13" s="22" t="s">
        <v>114</v>
      </c>
      <c r="L13" s="22">
        <v>302</v>
      </c>
      <c r="M13" s="22" t="s">
        <v>5</v>
      </c>
      <c r="N13" s="32">
        <v>1459497</v>
      </c>
      <c r="O13" s="32">
        <v>1459496</v>
      </c>
      <c r="P13" s="32">
        <v>23000000</v>
      </c>
      <c r="Q13" s="36">
        <v>41957</v>
      </c>
      <c r="R13" s="36">
        <v>41742</v>
      </c>
      <c r="S13" s="32">
        <v>23000000</v>
      </c>
      <c r="T13" s="22">
        <v>3</v>
      </c>
      <c r="U13" s="24" t="s">
        <v>75</v>
      </c>
      <c r="V13" s="24" t="s">
        <v>76</v>
      </c>
      <c r="W13" s="24" t="s">
        <v>123</v>
      </c>
      <c r="X13" s="24" t="s">
        <v>77</v>
      </c>
    </row>
    <row r="14" spans="1:24" ht="39" customHeight="1">
      <c r="A14" s="22">
        <v>13609</v>
      </c>
      <c r="B14" s="22" t="s">
        <v>7</v>
      </c>
      <c r="C14" s="22" t="s">
        <v>146</v>
      </c>
      <c r="D14" s="36">
        <v>41690</v>
      </c>
      <c r="E14" s="24" t="s">
        <v>127</v>
      </c>
      <c r="F14" s="24" t="s">
        <v>132</v>
      </c>
      <c r="G14" s="22" t="s">
        <v>50</v>
      </c>
      <c r="H14" s="22" t="s">
        <v>50</v>
      </c>
      <c r="I14" s="22">
        <v>75216</v>
      </c>
      <c r="J14" s="22">
        <v>3</v>
      </c>
      <c r="K14" s="22" t="s">
        <v>114</v>
      </c>
      <c r="L14" s="22">
        <v>162</v>
      </c>
      <c r="M14" s="22" t="s">
        <v>5</v>
      </c>
      <c r="N14" s="32">
        <v>840653</v>
      </c>
      <c r="O14" s="32">
        <v>840653</v>
      </c>
      <c r="P14" s="32">
        <v>13000000</v>
      </c>
      <c r="Q14" s="36">
        <v>41592</v>
      </c>
      <c r="R14" s="36">
        <v>41742</v>
      </c>
      <c r="S14" s="32">
        <v>13000000</v>
      </c>
      <c r="T14" s="22">
        <v>3</v>
      </c>
      <c r="U14" s="24" t="s">
        <v>131</v>
      </c>
      <c r="V14" s="24" t="s">
        <v>130</v>
      </c>
      <c r="W14" s="24" t="s">
        <v>128</v>
      </c>
      <c r="X14" s="53" t="s">
        <v>129</v>
      </c>
    </row>
    <row r="15" spans="1:24" ht="39" customHeight="1">
      <c r="A15" s="22">
        <v>14603</v>
      </c>
      <c r="B15" s="57" t="s">
        <v>174</v>
      </c>
      <c r="C15" s="22" t="s">
        <v>147</v>
      </c>
      <c r="D15" s="36">
        <v>41795</v>
      </c>
      <c r="E15" s="24" t="s">
        <v>164</v>
      </c>
      <c r="F15" s="24" t="s">
        <v>171</v>
      </c>
      <c r="G15" s="22" t="s">
        <v>48</v>
      </c>
      <c r="H15" s="22" t="s">
        <v>49</v>
      </c>
      <c r="I15" s="22">
        <v>76131</v>
      </c>
      <c r="J15" s="22">
        <v>3</v>
      </c>
      <c r="K15" s="22" t="s">
        <v>114</v>
      </c>
      <c r="L15" s="22">
        <v>280</v>
      </c>
      <c r="M15" s="22" t="s">
        <v>5</v>
      </c>
      <c r="N15" s="63" t="s">
        <v>109</v>
      </c>
      <c r="O15" s="63" t="s">
        <v>109</v>
      </c>
      <c r="P15" s="63" t="s">
        <v>109</v>
      </c>
      <c r="Q15" s="36" t="s">
        <v>109</v>
      </c>
      <c r="R15" s="36" t="s">
        <v>109</v>
      </c>
      <c r="S15" s="55" t="s">
        <v>109</v>
      </c>
      <c r="T15" s="22" t="s">
        <v>109</v>
      </c>
      <c r="U15" s="24" t="s">
        <v>172</v>
      </c>
      <c r="V15" s="24" t="s">
        <v>165</v>
      </c>
      <c r="W15" s="24" t="s">
        <v>167</v>
      </c>
      <c r="X15" s="53" t="s">
        <v>168</v>
      </c>
    </row>
    <row r="16" spans="1:24" ht="39" customHeight="1">
      <c r="A16" s="22">
        <v>14606</v>
      </c>
      <c r="B16" s="22">
        <v>13609</v>
      </c>
      <c r="C16" s="22" t="s">
        <v>146</v>
      </c>
      <c r="D16" s="36">
        <v>41991</v>
      </c>
      <c r="E16" s="24" t="s">
        <v>127</v>
      </c>
      <c r="F16" s="24" t="s">
        <v>132</v>
      </c>
      <c r="G16" s="22" t="s">
        <v>50</v>
      </c>
      <c r="H16" s="22" t="s">
        <v>50</v>
      </c>
      <c r="I16" s="22">
        <v>75216</v>
      </c>
      <c r="J16" s="22">
        <v>3</v>
      </c>
      <c r="K16" s="22" t="s">
        <v>114</v>
      </c>
      <c r="L16" s="22">
        <v>162</v>
      </c>
      <c r="M16" s="22" t="s">
        <v>5</v>
      </c>
      <c r="N16" s="32">
        <v>888752</v>
      </c>
      <c r="O16" s="32">
        <v>888752</v>
      </c>
      <c r="P16" s="32">
        <v>13000000</v>
      </c>
      <c r="Q16" s="36">
        <v>41890</v>
      </c>
      <c r="R16" s="36">
        <v>42040</v>
      </c>
      <c r="S16" s="32">
        <v>13000000</v>
      </c>
      <c r="T16" s="22">
        <v>3</v>
      </c>
      <c r="U16" s="24" t="s">
        <v>288</v>
      </c>
      <c r="V16" s="24" t="s">
        <v>130</v>
      </c>
      <c r="W16" s="24" t="s">
        <v>291</v>
      </c>
      <c r="X16" s="53" t="s">
        <v>129</v>
      </c>
    </row>
    <row r="17" spans="1:24" ht="39" customHeight="1">
      <c r="A17" s="22">
        <v>14607</v>
      </c>
      <c r="B17" s="22" t="s">
        <v>7</v>
      </c>
      <c r="C17" s="22" t="s">
        <v>257</v>
      </c>
      <c r="D17" s="36">
        <v>41956</v>
      </c>
      <c r="E17" s="24" t="s">
        <v>289</v>
      </c>
      <c r="F17" s="24" t="s">
        <v>290</v>
      </c>
      <c r="G17" s="22" t="s">
        <v>48</v>
      </c>
      <c r="H17" s="22" t="s">
        <v>49</v>
      </c>
      <c r="I17" s="22">
        <v>76102</v>
      </c>
      <c r="J17" s="22">
        <v>3</v>
      </c>
      <c r="K17" s="22" t="s">
        <v>114</v>
      </c>
      <c r="L17" s="22">
        <v>500</v>
      </c>
      <c r="M17" s="22" t="s">
        <v>5</v>
      </c>
      <c r="N17" s="32">
        <v>3194586</v>
      </c>
      <c r="O17" s="32">
        <v>0</v>
      </c>
      <c r="P17" s="32">
        <v>0</v>
      </c>
      <c r="Q17" s="66" t="s">
        <v>204</v>
      </c>
      <c r="R17" s="66" t="s">
        <v>204</v>
      </c>
      <c r="S17" s="67" t="s">
        <v>204</v>
      </c>
      <c r="T17" s="22" t="s">
        <v>204</v>
      </c>
      <c r="U17" s="24" t="s">
        <v>292</v>
      </c>
      <c r="V17" s="24" t="s">
        <v>293</v>
      </c>
      <c r="W17" s="24" t="s">
        <v>294</v>
      </c>
      <c r="X17" s="53" t="s">
        <v>295</v>
      </c>
    </row>
    <row r="18" spans="1:24" s="3" customFormat="1" ht="25.5" customHeight="1">
      <c r="A18" s="26"/>
      <c r="B18" s="26"/>
      <c r="C18" s="26"/>
      <c r="D18" s="39"/>
      <c r="E18" s="28"/>
      <c r="F18" s="28"/>
      <c r="G18" s="26"/>
      <c r="H18" s="26"/>
      <c r="I18" s="26"/>
      <c r="J18" s="26"/>
      <c r="K18" s="29" t="s">
        <v>108</v>
      </c>
      <c r="L18" s="68">
        <f>SUM(L13:L17)</f>
        <v>1406</v>
      </c>
      <c r="M18" s="35" t="s">
        <v>143</v>
      </c>
      <c r="N18" s="33">
        <f>SUM(N13:N17)</f>
        <v>6383488</v>
      </c>
      <c r="O18" s="33">
        <f>SUM(O13:O17)</f>
        <v>3188901</v>
      </c>
      <c r="P18" s="33">
        <f>SUM(P13:P17)</f>
        <v>49000000</v>
      </c>
      <c r="Q18" s="39"/>
      <c r="R18" s="39"/>
      <c r="S18" s="33"/>
      <c r="T18" s="26"/>
      <c r="U18" s="28"/>
      <c r="V18" s="28"/>
      <c r="W18" s="28"/>
      <c r="X18" s="28"/>
    </row>
    <row r="19" spans="1:24" s="3" customFormat="1" ht="8.25" customHeight="1">
      <c r="A19" s="26"/>
      <c r="B19" s="26"/>
      <c r="C19" s="26"/>
      <c r="D19" s="39"/>
      <c r="E19" s="28"/>
      <c r="F19" s="28"/>
      <c r="G19" s="26"/>
      <c r="H19" s="26"/>
      <c r="I19" s="26"/>
      <c r="J19" s="26"/>
      <c r="K19" s="29"/>
      <c r="L19" s="29"/>
      <c r="M19" s="29"/>
      <c r="N19" s="34"/>
      <c r="O19" s="34"/>
      <c r="P19" s="34"/>
      <c r="Q19" s="39"/>
      <c r="R19" s="39"/>
      <c r="S19" s="34"/>
      <c r="T19" s="26"/>
      <c r="U19" s="28"/>
      <c r="V19" s="28"/>
      <c r="W19" s="28"/>
      <c r="X19" s="28"/>
    </row>
    <row r="20" spans="1:24" ht="33" customHeight="1">
      <c r="A20" s="22">
        <v>14600</v>
      </c>
      <c r="B20" s="22">
        <v>13602</v>
      </c>
      <c r="C20" s="22" t="s">
        <v>147</v>
      </c>
      <c r="D20" s="37">
        <v>41767</v>
      </c>
      <c r="E20" s="24" t="s">
        <v>67</v>
      </c>
      <c r="F20" s="24" t="s">
        <v>99</v>
      </c>
      <c r="G20" s="22" t="s">
        <v>68</v>
      </c>
      <c r="H20" s="22" t="s">
        <v>69</v>
      </c>
      <c r="I20" s="22" t="s">
        <v>70</v>
      </c>
      <c r="J20" s="22">
        <v>4</v>
      </c>
      <c r="K20" s="22" t="s">
        <v>6</v>
      </c>
      <c r="L20" s="22">
        <v>64</v>
      </c>
      <c r="M20" s="22" t="s">
        <v>5</v>
      </c>
      <c r="N20" s="25">
        <v>145313</v>
      </c>
      <c r="O20" s="25">
        <v>138598</v>
      </c>
      <c r="P20" s="25">
        <v>2700000</v>
      </c>
      <c r="Q20" s="37">
        <v>41668</v>
      </c>
      <c r="R20" s="37">
        <v>41818</v>
      </c>
      <c r="S20" s="25">
        <v>4000000</v>
      </c>
      <c r="T20" s="22">
        <v>3</v>
      </c>
      <c r="U20" s="24" t="s">
        <v>71</v>
      </c>
      <c r="V20" s="24" t="s">
        <v>64</v>
      </c>
      <c r="W20" s="24" t="s">
        <v>65</v>
      </c>
      <c r="X20" s="24" t="s">
        <v>66</v>
      </c>
    </row>
    <row r="21" spans="1:24" s="3" customFormat="1" ht="25.5" customHeight="1">
      <c r="A21" s="26"/>
      <c r="B21" s="26"/>
      <c r="C21" s="26"/>
      <c r="D21" s="38"/>
      <c r="E21" s="28"/>
      <c r="F21" s="28"/>
      <c r="G21" s="26"/>
      <c r="H21" s="26"/>
      <c r="I21" s="26"/>
      <c r="J21" s="26"/>
      <c r="K21" s="29" t="s">
        <v>108</v>
      </c>
      <c r="L21" s="29">
        <f>SUM(L20)</f>
        <v>64</v>
      </c>
      <c r="M21" s="35" t="s">
        <v>143</v>
      </c>
      <c r="N21" s="33">
        <f>SUM(N20)</f>
        <v>145313</v>
      </c>
      <c r="O21" s="30">
        <f>SUM(O20)</f>
        <v>138598</v>
      </c>
      <c r="P21" s="30">
        <f>SUM(P20)</f>
        <v>2700000</v>
      </c>
      <c r="Q21" s="38"/>
      <c r="R21" s="38"/>
      <c r="S21" s="30"/>
      <c r="T21" s="26"/>
      <c r="U21" s="28"/>
      <c r="V21" s="28"/>
      <c r="W21" s="28"/>
      <c r="X21" s="28"/>
    </row>
    <row r="22" spans="1:24" s="3" customFormat="1" ht="8.25" customHeight="1">
      <c r="A22" s="26"/>
      <c r="B22" s="26"/>
      <c r="C22" s="26"/>
      <c r="D22" s="38"/>
      <c r="E22" s="28"/>
      <c r="F22" s="28"/>
      <c r="G22" s="26"/>
      <c r="H22" s="26"/>
      <c r="I22" s="26"/>
      <c r="J22" s="26"/>
      <c r="K22" s="29"/>
      <c r="L22" s="29"/>
      <c r="M22" s="54"/>
      <c r="N22" s="33"/>
      <c r="O22" s="30"/>
      <c r="P22" s="30"/>
      <c r="Q22" s="38"/>
      <c r="R22" s="38"/>
      <c r="S22" s="30"/>
      <c r="T22" s="26"/>
      <c r="U22" s="28"/>
      <c r="V22" s="28"/>
      <c r="W22" s="28"/>
      <c r="X22" s="28"/>
    </row>
    <row r="23" spans="1:24" s="3" customFormat="1" ht="33" customHeight="1">
      <c r="A23" s="22">
        <v>14602</v>
      </c>
      <c r="B23" s="57" t="s">
        <v>173</v>
      </c>
      <c r="C23" s="22" t="s">
        <v>147</v>
      </c>
      <c r="D23" s="37">
        <v>41795</v>
      </c>
      <c r="E23" s="24" t="s">
        <v>166</v>
      </c>
      <c r="F23" s="24" t="s">
        <v>169</v>
      </c>
      <c r="G23" s="22" t="s">
        <v>0</v>
      </c>
      <c r="H23" s="22" t="s">
        <v>1</v>
      </c>
      <c r="I23" s="22">
        <v>77082</v>
      </c>
      <c r="J23" s="22">
        <v>6</v>
      </c>
      <c r="K23" s="22" t="s">
        <v>114</v>
      </c>
      <c r="L23" s="22">
        <v>192</v>
      </c>
      <c r="M23" s="22" t="s">
        <v>5</v>
      </c>
      <c r="N23" s="25" t="s">
        <v>109</v>
      </c>
      <c r="O23" s="25" t="s">
        <v>109</v>
      </c>
      <c r="P23" s="25" t="s">
        <v>109</v>
      </c>
      <c r="Q23" s="37" t="s">
        <v>109</v>
      </c>
      <c r="R23" s="37" t="s">
        <v>109</v>
      </c>
      <c r="S23" s="56" t="s">
        <v>109</v>
      </c>
      <c r="T23" s="22" t="s">
        <v>109</v>
      </c>
      <c r="U23" s="24" t="s">
        <v>170</v>
      </c>
      <c r="V23" s="24" t="s">
        <v>165</v>
      </c>
      <c r="W23" s="24" t="s">
        <v>167</v>
      </c>
      <c r="X23" s="53" t="s">
        <v>168</v>
      </c>
    </row>
    <row r="24" spans="1:24" s="3" customFormat="1" ht="30.75" customHeight="1">
      <c r="A24" s="26"/>
      <c r="B24" s="26"/>
      <c r="C24" s="26"/>
      <c r="D24" s="38"/>
      <c r="E24" s="28"/>
      <c r="F24" s="28"/>
      <c r="G24" s="26"/>
      <c r="H24" s="26"/>
      <c r="I24" s="26"/>
      <c r="J24" s="26"/>
      <c r="K24" s="29" t="s">
        <v>108</v>
      </c>
      <c r="L24" s="29">
        <f>SUM(L23)</f>
        <v>192</v>
      </c>
      <c r="M24" s="35" t="s">
        <v>143</v>
      </c>
      <c r="N24" s="33">
        <f>SUM(N23)</f>
        <v>0</v>
      </c>
      <c r="O24" s="30">
        <f>SUM(O23)</f>
        <v>0</v>
      </c>
      <c r="P24" s="30">
        <f>SUM(P23)</f>
        <v>0</v>
      </c>
      <c r="Q24" s="38"/>
      <c r="R24" s="38"/>
      <c r="S24" s="30"/>
      <c r="T24" s="26"/>
      <c r="U24" s="28"/>
      <c r="V24" s="28"/>
      <c r="W24" s="28"/>
      <c r="X24" s="28"/>
    </row>
    <row r="25" spans="1:24" s="3" customFormat="1" ht="8.25" customHeight="1">
      <c r="A25" s="26"/>
      <c r="B25" s="26"/>
      <c r="C25" s="26"/>
      <c r="D25" s="38"/>
      <c r="E25" s="28"/>
      <c r="F25" s="28"/>
      <c r="G25" s="26"/>
      <c r="H25" s="26"/>
      <c r="I25" s="26"/>
      <c r="J25" s="26"/>
      <c r="K25" s="29"/>
      <c r="L25" s="29"/>
      <c r="M25" s="35"/>
      <c r="N25" s="33"/>
      <c r="O25" s="30"/>
      <c r="P25" s="30"/>
      <c r="Q25" s="38"/>
      <c r="R25" s="38"/>
      <c r="S25" s="30"/>
      <c r="T25" s="26"/>
      <c r="U25" s="28"/>
      <c r="V25" s="28"/>
      <c r="W25" s="28"/>
      <c r="X25" s="28"/>
    </row>
    <row r="26" spans="1:24" s="70" customFormat="1" ht="33" customHeight="1">
      <c r="A26" s="22">
        <v>14608</v>
      </c>
      <c r="B26" s="22"/>
      <c r="C26" s="22" t="s">
        <v>257</v>
      </c>
      <c r="D26" s="37">
        <v>41991</v>
      </c>
      <c r="E26" s="73" t="s">
        <v>305</v>
      </c>
      <c r="F26" s="73" t="s">
        <v>297</v>
      </c>
      <c r="G26" s="22" t="s">
        <v>298</v>
      </c>
      <c r="H26" s="22" t="s">
        <v>299</v>
      </c>
      <c r="I26" s="22">
        <v>78240</v>
      </c>
      <c r="J26" s="22">
        <v>9</v>
      </c>
      <c r="K26" s="22" t="s">
        <v>6</v>
      </c>
      <c r="L26" s="22">
        <v>126</v>
      </c>
      <c r="M26" s="72" t="s">
        <v>5</v>
      </c>
      <c r="N26" s="63">
        <v>439887</v>
      </c>
      <c r="O26" s="25">
        <v>0</v>
      </c>
      <c r="P26" s="25">
        <v>0</v>
      </c>
      <c r="Q26" s="37" t="s">
        <v>204</v>
      </c>
      <c r="R26" s="37" t="s">
        <v>204</v>
      </c>
      <c r="S26" s="56" t="s">
        <v>204</v>
      </c>
      <c r="T26" s="22" t="s">
        <v>204</v>
      </c>
      <c r="U26" s="74" t="s">
        <v>303</v>
      </c>
      <c r="V26" s="22" t="s">
        <v>300</v>
      </c>
      <c r="W26" s="22" t="s">
        <v>301</v>
      </c>
      <c r="X26" s="53" t="s">
        <v>302</v>
      </c>
    </row>
    <row r="27" spans="1:24" s="3" customFormat="1" ht="33" customHeight="1">
      <c r="A27" s="22">
        <v>14609</v>
      </c>
      <c r="B27" s="22"/>
      <c r="C27" s="22" t="s">
        <v>257</v>
      </c>
      <c r="D27" s="37">
        <v>41991</v>
      </c>
      <c r="E27" s="24" t="s">
        <v>304</v>
      </c>
      <c r="F27" s="24" t="s">
        <v>306</v>
      </c>
      <c r="G27" s="22" t="s">
        <v>298</v>
      </c>
      <c r="H27" s="22" t="s">
        <v>299</v>
      </c>
      <c r="I27" s="22">
        <v>78207</v>
      </c>
      <c r="J27" s="22">
        <v>9</v>
      </c>
      <c r="K27" s="22" t="s">
        <v>6</v>
      </c>
      <c r="L27" s="22">
        <v>60</v>
      </c>
      <c r="M27" s="72" t="s">
        <v>5</v>
      </c>
      <c r="N27" s="63">
        <v>242694</v>
      </c>
      <c r="O27" s="25">
        <v>0</v>
      </c>
      <c r="P27" s="25">
        <v>0</v>
      </c>
      <c r="Q27" s="37" t="s">
        <v>204</v>
      </c>
      <c r="R27" s="37" t="s">
        <v>204</v>
      </c>
      <c r="S27" s="56" t="s">
        <v>204</v>
      </c>
      <c r="T27" s="22" t="s">
        <v>204</v>
      </c>
      <c r="U27" s="74" t="s">
        <v>307</v>
      </c>
      <c r="V27" s="22" t="s">
        <v>300</v>
      </c>
      <c r="W27" s="22" t="s">
        <v>301</v>
      </c>
      <c r="X27" s="53" t="s">
        <v>302</v>
      </c>
    </row>
    <row r="28" spans="1:23" s="3" customFormat="1" ht="33" customHeight="1">
      <c r="A28" s="26"/>
      <c r="B28" s="26"/>
      <c r="C28" s="26"/>
      <c r="D28" s="38"/>
      <c r="E28" s="28"/>
      <c r="F28" s="28"/>
      <c r="G28" s="26"/>
      <c r="H28" s="26"/>
      <c r="I28" s="26"/>
      <c r="J28" s="26"/>
      <c r="K28" s="29" t="s">
        <v>108</v>
      </c>
      <c r="L28" s="29">
        <f>SUM(L26:L27)</f>
        <v>186</v>
      </c>
      <c r="M28" s="71" t="s">
        <v>143</v>
      </c>
      <c r="N28" s="77">
        <f>SUM(N26:N27)</f>
        <v>682581</v>
      </c>
      <c r="O28" s="30">
        <f>SUM(O26:O27)</f>
        <v>0</v>
      </c>
      <c r="P28" s="30">
        <f>SUM(P26:P27)</f>
        <v>0</v>
      </c>
      <c r="Q28" s="38"/>
      <c r="R28" s="38"/>
      <c r="S28" s="75"/>
      <c r="T28" s="26"/>
      <c r="U28" s="76"/>
      <c r="V28" s="26"/>
      <c r="W28" s="26"/>
    </row>
    <row r="29" spans="1:24" s="3" customFormat="1" ht="8.25" customHeight="1">
      <c r="A29" s="26"/>
      <c r="B29" s="26"/>
      <c r="C29" s="26"/>
      <c r="D29" s="38"/>
      <c r="E29" s="28"/>
      <c r="F29" s="28"/>
      <c r="G29" s="26"/>
      <c r="H29" s="26"/>
      <c r="I29" s="26"/>
      <c r="J29" s="26"/>
      <c r="K29" s="29"/>
      <c r="L29" s="29"/>
      <c r="M29" s="35"/>
      <c r="N29" s="33"/>
      <c r="O29" s="30"/>
      <c r="P29" s="30"/>
      <c r="Q29" s="38"/>
      <c r="R29" s="38"/>
      <c r="S29" s="30"/>
      <c r="T29" s="26"/>
      <c r="U29" s="28"/>
      <c r="V29" s="28"/>
      <c r="W29" s="28"/>
      <c r="X29" s="28"/>
    </row>
    <row r="30" spans="1:24" ht="33" customHeight="1">
      <c r="A30" s="22">
        <v>14601</v>
      </c>
      <c r="B30" s="22">
        <v>13601</v>
      </c>
      <c r="C30" s="22" t="s">
        <v>147</v>
      </c>
      <c r="D30" s="37">
        <v>41767</v>
      </c>
      <c r="E30" s="24" t="s">
        <v>59</v>
      </c>
      <c r="F30" s="24" t="s">
        <v>98</v>
      </c>
      <c r="G30" s="22" t="s">
        <v>60</v>
      </c>
      <c r="H30" s="22" t="s">
        <v>61</v>
      </c>
      <c r="I30" s="22" t="s">
        <v>62</v>
      </c>
      <c r="J30" s="22">
        <v>12</v>
      </c>
      <c r="K30" s="22" t="s">
        <v>6</v>
      </c>
      <c r="L30" s="22">
        <v>68</v>
      </c>
      <c r="M30" s="22" t="s">
        <v>5</v>
      </c>
      <c r="N30" s="25">
        <v>174613</v>
      </c>
      <c r="O30" s="25">
        <v>174613</v>
      </c>
      <c r="P30" s="25">
        <v>2900000</v>
      </c>
      <c r="Q30" s="37">
        <v>41668</v>
      </c>
      <c r="R30" s="37">
        <v>41818</v>
      </c>
      <c r="S30" s="25">
        <v>4300000</v>
      </c>
      <c r="T30" s="22">
        <v>3</v>
      </c>
      <c r="U30" s="24" t="s">
        <v>63</v>
      </c>
      <c r="V30" s="24" t="s">
        <v>64</v>
      </c>
      <c r="W30" s="24" t="s">
        <v>65</v>
      </c>
      <c r="X30" s="24" t="s">
        <v>66</v>
      </c>
    </row>
    <row r="31" spans="1:24" s="3" customFormat="1" ht="30.75" customHeight="1">
      <c r="A31" s="26"/>
      <c r="B31" s="26"/>
      <c r="C31" s="26"/>
      <c r="D31" s="38"/>
      <c r="E31" s="28"/>
      <c r="F31" s="28"/>
      <c r="G31" s="26"/>
      <c r="H31" s="26"/>
      <c r="I31" s="26"/>
      <c r="J31" s="26"/>
      <c r="K31" s="29" t="s">
        <v>108</v>
      </c>
      <c r="L31" s="29">
        <f>SUM(L30)</f>
        <v>68</v>
      </c>
      <c r="M31" s="35" t="s">
        <v>143</v>
      </c>
      <c r="N31" s="33">
        <f>SUM(N30)</f>
        <v>174613</v>
      </c>
      <c r="O31" s="30">
        <f>SUM(O30)</f>
        <v>174613</v>
      </c>
      <c r="P31" s="30">
        <f>SUM(P30)</f>
        <v>2900000</v>
      </c>
      <c r="Q31" s="38"/>
      <c r="R31" s="38"/>
      <c r="S31" s="30"/>
      <c r="T31" s="26"/>
      <c r="U31" s="28"/>
      <c r="V31" s="28"/>
      <c r="W31" s="28"/>
      <c r="X31" s="28"/>
    </row>
    <row r="32" spans="1:24" s="3" customFormat="1" ht="8.25" customHeight="1">
      <c r="A32" s="26"/>
      <c r="B32" s="26"/>
      <c r="C32" s="26"/>
      <c r="D32" s="38"/>
      <c r="E32" s="28"/>
      <c r="F32" s="28"/>
      <c r="G32" s="26"/>
      <c r="H32" s="26"/>
      <c r="I32" s="26"/>
      <c r="J32" s="26"/>
      <c r="K32" s="29"/>
      <c r="L32" s="29"/>
      <c r="M32" s="35"/>
      <c r="N32" s="33"/>
      <c r="O32" s="30"/>
      <c r="P32" s="30"/>
      <c r="Q32" s="38"/>
      <c r="R32" s="38"/>
      <c r="S32" s="30"/>
      <c r="T32" s="26"/>
      <c r="U32" s="28"/>
      <c r="V32" s="28"/>
      <c r="W32" s="28"/>
      <c r="X32" s="28"/>
    </row>
    <row r="33" spans="1:24" s="3" customFormat="1" ht="33.75" customHeight="1">
      <c r="A33" s="22">
        <v>14605</v>
      </c>
      <c r="B33" s="22"/>
      <c r="C33" s="22" t="s">
        <v>257</v>
      </c>
      <c r="D33" s="37" t="s">
        <v>256</v>
      </c>
      <c r="E33" s="24" t="s">
        <v>236</v>
      </c>
      <c r="F33" s="24" t="s">
        <v>237</v>
      </c>
      <c r="G33" s="22" t="s">
        <v>238</v>
      </c>
      <c r="H33" s="22" t="s">
        <v>238</v>
      </c>
      <c r="I33" s="22">
        <v>79915</v>
      </c>
      <c r="J33" s="22">
        <v>13</v>
      </c>
      <c r="K33" s="22" t="s">
        <v>6</v>
      </c>
      <c r="L33" s="22">
        <v>100</v>
      </c>
      <c r="M33" s="22" t="s">
        <v>21</v>
      </c>
      <c r="N33" s="25">
        <v>394084</v>
      </c>
      <c r="O33" s="25">
        <v>0</v>
      </c>
      <c r="P33" s="25">
        <v>0</v>
      </c>
      <c r="Q33" s="37" t="s">
        <v>204</v>
      </c>
      <c r="R33" s="37" t="s">
        <v>204</v>
      </c>
      <c r="S33" s="25" t="s">
        <v>204</v>
      </c>
      <c r="T33" s="22" t="s">
        <v>204</v>
      </c>
      <c r="U33" s="24" t="s">
        <v>239</v>
      </c>
      <c r="V33" s="24" t="s">
        <v>240</v>
      </c>
      <c r="W33" s="24" t="s">
        <v>241</v>
      </c>
      <c r="X33" s="53" t="s">
        <v>242</v>
      </c>
    </row>
    <row r="34" spans="1:24" s="3" customFormat="1" ht="25.5" customHeight="1">
      <c r="A34" s="26"/>
      <c r="B34" s="26"/>
      <c r="C34" s="26"/>
      <c r="D34" s="38"/>
      <c r="E34" s="28"/>
      <c r="F34" s="28"/>
      <c r="G34" s="26"/>
      <c r="H34" s="26"/>
      <c r="I34" s="26"/>
      <c r="J34" s="26"/>
      <c r="K34" s="29" t="s">
        <v>108</v>
      </c>
      <c r="L34" s="29">
        <f>SUM(L33)</f>
        <v>100</v>
      </c>
      <c r="M34" s="35" t="s">
        <v>143</v>
      </c>
      <c r="N34" s="33">
        <f>SUM(N33)</f>
        <v>394084</v>
      </c>
      <c r="O34" s="30">
        <f>SUM(O33)</f>
        <v>0</v>
      </c>
      <c r="P34" s="30">
        <f>SUM(P33)</f>
        <v>0</v>
      </c>
      <c r="Q34" s="38"/>
      <c r="R34" s="38"/>
      <c r="S34" s="30"/>
      <c r="T34" s="26"/>
      <c r="U34" s="28"/>
      <c r="V34" s="28"/>
      <c r="W34" s="28"/>
      <c r="X34" s="28"/>
    </row>
    <row r="35" spans="1:24" s="3" customFormat="1" ht="8.25" customHeight="1">
      <c r="A35" s="26"/>
      <c r="B35" s="26"/>
      <c r="C35" s="26"/>
      <c r="D35" s="38"/>
      <c r="E35" s="28"/>
      <c r="F35" s="28"/>
      <c r="G35" s="26"/>
      <c r="H35" s="26"/>
      <c r="I35" s="26"/>
      <c r="J35" s="26"/>
      <c r="K35" s="29"/>
      <c r="L35" s="29"/>
      <c r="M35" s="29"/>
      <c r="N35" s="31"/>
      <c r="O35" s="31"/>
      <c r="P35" s="31"/>
      <c r="Q35" s="38"/>
      <c r="R35" s="38"/>
      <c r="S35" s="31"/>
      <c r="T35" s="26"/>
      <c r="U35" s="28"/>
      <c r="V35" s="28"/>
      <c r="W35" s="28"/>
      <c r="X35" s="28"/>
    </row>
    <row r="36" spans="1:24" s="3" customFormat="1" ht="8.25" customHeight="1">
      <c r="A36" s="58"/>
      <c r="B36" s="58"/>
      <c r="C36" s="58"/>
      <c r="D36" s="59"/>
      <c r="E36" s="60"/>
      <c r="F36" s="60"/>
      <c r="G36" s="58"/>
      <c r="H36" s="58"/>
      <c r="I36" s="58"/>
      <c r="J36" s="58"/>
      <c r="K36" s="61"/>
      <c r="L36" s="61"/>
      <c r="M36" s="61"/>
      <c r="N36" s="62"/>
      <c r="O36" s="62"/>
      <c r="P36" s="62"/>
      <c r="Q36" s="59"/>
      <c r="R36" s="59"/>
      <c r="S36" s="62"/>
      <c r="T36" s="58"/>
      <c r="U36" s="60"/>
      <c r="V36" s="60"/>
      <c r="W36" s="60"/>
      <c r="X36" s="60"/>
    </row>
    <row r="37" spans="17:18" ht="12">
      <c r="Q37" s="40"/>
      <c r="R37" s="40"/>
    </row>
    <row r="38" spans="11:19" ht="12">
      <c r="K38" s="17" t="s">
        <v>108</v>
      </c>
      <c r="L38" s="13">
        <f>SUM(L34+L31+L28+L24+L21+L18+L11)</f>
        <v>2186</v>
      </c>
      <c r="M38" s="35" t="s">
        <v>143</v>
      </c>
      <c r="N38" s="15">
        <f>SUM(N34+N31+N28+N24+N21+N18+N11)</f>
        <v>8092580</v>
      </c>
      <c r="O38" s="15">
        <f>SUM(O34+O31+O28+O24+O21+O18+O11)</f>
        <v>3502112</v>
      </c>
      <c r="P38" s="15">
        <f>SUM(P34+P31+P28+P24+P21+P18+P11)</f>
        <v>54600000</v>
      </c>
      <c r="Q38" s="40"/>
      <c r="R38" s="40"/>
      <c r="S38" s="15">
        <f>SUM(S10:S35)</f>
        <v>57300000</v>
      </c>
    </row>
  </sheetData>
  <sheetProtection/>
  <mergeCells count="2">
    <mergeCell ref="A2:D2"/>
    <mergeCell ref="A6:E6"/>
  </mergeCells>
  <printOptions/>
  <pageMargins left="0.7" right="0.7" top="0.75" bottom="0.75" header="0.3" footer="0.3"/>
  <pageSetup horizontalDpi="1200" verticalDpi="1200" orientation="landscape" paperSize="5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December 31</dc:title>
  <dc:subject>2014 TDHCA LIHTC Bonds</dc:subject>
  <dc:creator>TDHCA</dc:creator>
  <cp:keywords>4%HTC Application Status Log, 2014 TDHCA LIHTC Bonds, multifamily, December 31</cp:keywords>
  <dc:description/>
  <cp:lastModifiedBy>Teresa Morales</cp:lastModifiedBy>
  <cp:lastPrinted>2014-03-19T18:31:32Z</cp:lastPrinted>
  <dcterms:created xsi:type="dcterms:W3CDTF">2013-09-11T20:44:22Z</dcterms:created>
  <dcterms:modified xsi:type="dcterms:W3CDTF">2015-01-26T17:49:00Z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