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0" yWindow="65506" windowWidth="22200" windowHeight="12030" activeTab="0"/>
  </bookViews>
  <sheets>
    <sheet name="Awards" sheetId="1" r:id="rId1"/>
    <sheet name="Tiebreakers" sheetId="2" state="hidden" r:id="rId2"/>
    <sheet name="Scoring Notes" sheetId="3" state="hidden" r:id="rId3"/>
  </sheets>
  <definedNames>
    <definedName name="note1">'Awards'!$A$155</definedName>
    <definedName name="note2">'Awards'!#REF!</definedName>
    <definedName name="TitleRegion1.a7.af151.1">'Awards'!$A$7</definedName>
  </definedNames>
  <calcPr fullCalcOnLoad="1"/>
</workbook>
</file>

<file path=xl/sharedStrings.xml><?xml version="1.0" encoding="utf-8"?>
<sst xmlns="http://schemas.openxmlformats.org/spreadsheetml/2006/main" count="1226" uniqueCount="452">
  <si>
    <t>Hidalgo</t>
  </si>
  <si>
    <t>Rural</t>
  </si>
  <si>
    <t>Sunset Place Apartments</t>
  </si>
  <si>
    <t>James W. Fieser</t>
  </si>
  <si>
    <t>Melissa Baughman</t>
  </si>
  <si>
    <t>100 Sunset</t>
  </si>
  <si>
    <t>Malakoff</t>
  </si>
  <si>
    <t>Henderson</t>
  </si>
  <si>
    <t>Crossing at Oak Grove</t>
  </si>
  <si>
    <t>200 Daniels Dr</t>
  </si>
  <si>
    <t>Kerens</t>
  </si>
  <si>
    <t>Navarro</t>
  </si>
  <si>
    <t>Stone Creek Apartments</t>
  </si>
  <si>
    <t>400 Pine Burr</t>
  </si>
  <si>
    <t>Kilgore</t>
  </si>
  <si>
    <t>Gregg</t>
  </si>
  <si>
    <t>Tower Village</t>
  </si>
  <si>
    <t>Mark Musemeche</t>
  </si>
  <si>
    <t>Ofelia Elizondo</t>
  </si>
  <si>
    <t>Nacogdoches</t>
  </si>
  <si>
    <t>X</t>
  </si>
  <si>
    <t>Granger MacDonald</t>
  </si>
  <si>
    <t>Carrie Adams</t>
  </si>
  <si>
    <t>Elderly</t>
  </si>
  <si>
    <t>Urban</t>
  </si>
  <si>
    <t>Bell</t>
  </si>
  <si>
    <t>Cameron</t>
  </si>
  <si>
    <t>Westridge</t>
  </si>
  <si>
    <t>Midland</t>
  </si>
  <si>
    <t>Tamea Dula</t>
  </si>
  <si>
    <t>Angelina</t>
  </si>
  <si>
    <t>Dallas</t>
  </si>
  <si>
    <t>Liberty Hill</t>
  </si>
  <si>
    <t>Williamson</t>
  </si>
  <si>
    <t>Austin</t>
  </si>
  <si>
    <t>Travis</t>
  </si>
  <si>
    <t>The Huntington at Sienna Plantation</t>
  </si>
  <si>
    <t>Missouri City</t>
  </si>
  <si>
    <t>Fort Bend</t>
  </si>
  <si>
    <t>Tyler</t>
  </si>
  <si>
    <t>Smith</t>
  </si>
  <si>
    <t>Tracy Ambridge</t>
  </si>
  <si>
    <t>San Antonio</t>
  </si>
  <si>
    <t>Bexar</t>
  </si>
  <si>
    <t>Marcy H. Voller</t>
  </si>
  <si>
    <t>Ann Duggin</t>
  </si>
  <si>
    <t>Houston</t>
  </si>
  <si>
    <t>Harris</t>
  </si>
  <si>
    <t>The Cottages at South Acres</t>
  </si>
  <si>
    <t>Villas of Vanston Park</t>
  </si>
  <si>
    <t>Joseph Agumadu</t>
  </si>
  <si>
    <t>Vanessa Hardy</t>
  </si>
  <si>
    <t>Mesquite</t>
  </si>
  <si>
    <t>Brad Forslund</t>
  </si>
  <si>
    <t>Becky Villanueva</t>
  </si>
  <si>
    <t>Collin</t>
  </si>
  <si>
    <t>Starr</t>
  </si>
  <si>
    <t>GardenWalk of La Grange, Schulenburg, and Weimar</t>
  </si>
  <si>
    <t>Shawn Smith</t>
  </si>
  <si>
    <t>Corey Farmer</t>
  </si>
  <si>
    <t>La Grange, Schulenburg, Weimar</t>
  </si>
  <si>
    <t>78945, 78956, 78962</t>
  </si>
  <si>
    <t>Fayette, Fayette, Colorado</t>
  </si>
  <si>
    <t>Rio Grande City</t>
  </si>
  <si>
    <t>Evergreen at Hebron Senior Community</t>
  </si>
  <si>
    <t>Hebron</t>
  </si>
  <si>
    <t>Denton</t>
  </si>
  <si>
    <t>The Retreat at Westlock</t>
  </si>
  <si>
    <t>Tamea A. Dula</t>
  </si>
  <si>
    <t>Miranda Ashline</t>
  </si>
  <si>
    <t>Melissa Adami</t>
  </si>
  <si>
    <t>Dewey Stevens</t>
  </si>
  <si>
    <t>Brownsville</t>
  </si>
  <si>
    <t>Windy Ridge Apartments</t>
  </si>
  <si>
    <t>Adrian Iglesias</t>
  </si>
  <si>
    <t>Rick J. Deyoe</t>
  </si>
  <si>
    <t>Donna Rickenbacker</t>
  </si>
  <si>
    <t>Thomas Huth</t>
  </si>
  <si>
    <t>Dru Childre</t>
  </si>
  <si>
    <t>Doak Brown</t>
  </si>
  <si>
    <t>Leslie Holleman</t>
  </si>
  <si>
    <t>Laredo</t>
  </si>
  <si>
    <t>Webb</t>
  </si>
  <si>
    <t>202 Aquero Boulevard</t>
  </si>
  <si>
    <t>Woodland Creek Apartments</t>
  </si>
  <si>
    <t>Gilbert M. Piette</t>
  </si>
  <si>
    <t>Corpus Christi</t>
  </si>
  <si>
    <t>Nueces</t>
  </si>
  <si>
    <t>Sean Brady</t>
  </si>
  <si>
    <t>Villas del Rio</t>
  </si>
  <si>
    <t>Matthew Long</t>
  </si>
  <si>
    <t>Fort Worth</t>
  </si>
  <si>
    <t>Tarrant</t>
  </si>
  <si>
    <t>Ike J. Monty</t>
  </si>
  <si>
    <t>Maria Espinoza</t>
  </si>
  <si>
    <t>El Paso</t>
  </si>
  <si>
    <t>Villas at West Mountain</t>
  </si>
  <si>
    <t>Villages of Penitas</t>
  </si>
  <si>
    <t>Steve Lollis</t>
  </si>
  <si>
    <t>10 acres out of Diamond Commercial Park Subdivision</t>
  </si>
  <si>
    <t>Penitas</t>
  </si>
  <si>
    <t>Chris Applequist</t>
  </si>
  <si>
    <t>Jorge A. Aguirre</t>
  </si>
  <si>
    <t>Atlanta</t>
  </si>
  <si>
    <t>Cass</t>
  </si>
  <si>
    <t>Justin Zimmerman</t>
  </si>
  <si>
    <t>Lubbock</t>
  </si>
  <si>
    <t>El Dorado Green Apartments</t>
  </si>
  <si>
    <t>Gary Brinkley</t>
  </si>
  <si>
    <t>Liberty Trails Townhomes</t>
  </si>
  <si>
    <t>Canton</t>
  </si>
  <si>
    <t>Abbington Meadows</t>
  </si>
  <si>
    <t>Howe</t>
  </si>
  <si>
    <t>Grayson</t>
  </si>
  <si>
    <t>Oak Ridge Apartments</t>
  </si>
  <si>
    <t>Nolanville</t>
  </si>
  <si>
    <t>Viola Salazar</t>
  </si>
  <si>
    <t>Beeville</t>
  </si>
  <si>
    <t>Bee</t>
  </si>
  <si>
    <t>Comanche</t>
  </si>
  <si>
    <t>Montana Vista Palms</t>
  </si>
  <si>
    <t>Verde Palms</t>
  </si>
  <si>
    <t>Stuart Shaw</t>
  </si>
  <si>
    <t>Casey Bump</t>
  </si>
  <si>
    <t>Mariposa at Elk Drive</t>
  </si>
  <si>
    <t>Burleson</t>
  </si>
  <si>
    <t>Johnson</t>
  </si>
  <si>
    <t>Pecos</t>
  </si>
  <si>
    <t>KIRON at Aubrey</t>
  </si>
  <si>
    <t>Aubrey</t>
  </si>
  <si>
    <t>Janine Sisak</t>
  </si>
  <si>
    <t>Teresa Bowyer</t>
  </si>
  <si>
    <t>Freedoms Path at Kerrville</t>
  </si>
  <si>
    <t>Donald Paxton</t>
  </si>
  <si>
    <t>Craig Taylor</t>
  </si>
  <si>
    <t>3600 Block of Memorial Blvd</t>
  </si>
  <si>
    <t>Kerrville</t>
  </si>
  <si>
    <t>Kerr</t>
  </si>
  <si>
    <t>Canton Village Homes</t>
  </si>
  <si>
    <t>Van Zandt</t>
  </si>
  <si>
    <t>Justin Hartz</t>
  </si>
  <si>
    <t>Mission Village of Pecos</t>
  </si>
  <si>
    <t>Michael Ash</t>
  </si>
  <si>
    <t>Marissa Downs</t>
  </si>
  <si>
    <t>Reeves</t>
  </si>
  <si>
    <t>Newport Village</t>
  </si>
  <si>
    <t>Chris Dischinger</t>
  </si>
  <si>
    <t>Crosby</t>
  </si>
  <si>
    <t>Barron's Branch</t>
  </si>
  <si>
    <t>Lisa Stephens</t>
  </si>
  <si>
    <t>David Deutch</t>
  </si>
  <si>
    <t>Waco</t>
  </si>
  <si>
    <t>McLennan</t>
  </si>
  <si>
    <t>Michael Wohl</t>
  </si>
  <si>
    <t>Mitchell Friedman</t>
  </si>
  <si>
    <t>Debra Guerrero</t>
  </si>
  <si>
    <t>Balcones Lofts Ltd.</t>
  </si>
  <si>
    <t>Balcones Heights</t>
  </si>
  <si>
    <t>Hutto</t>
  </si>
  <si>
    <t>Dennis Hoover</t>
  </si>
  <si>
    <t>Kim Youngquist</t>
  </si>
  <si>
    <t>Cuero</t>
  </si>
  <si>
    <t>Lampasas</t>
  </si>
  <si>
    <t>Manish Verma</t>
  </si>
  <si>
    <t>Matt Rule</t>
  </si>
  <si>
    <t>Prairie Village</t>
  </si>
  <si>
    <t>El Campo</t>
  </si>
  <si>
    <t>Wharton</t>
  </si>
  <si>
    <t>Bailey Square</t>
  </si>
  <si>
    <t>Audrey Martin</t>
  </si>
  <si>
    <t>DeWitt</t>
  </si>
  <si>
    <t>Flora Street Lofts</t>
  </si>
  <si>
    <t>Ben Reavis</t>
  </si>
  <si>
    <t>2121 Flora</t>
  </si>
  <si>
    <t>Juli Gonzalez</t>
  </si>
  <si>
    <t>Brian L. Roop</t>
  </si>
  <si>
    <t>Summit Place</t>
  </si>
  <si>
    <t>Saige Meadows</t>
  </si>
  <si>
    <t>The Reserves at Sawgrass</t>
  </si>
  <si>
    <t>Brett Johnson</t>
  </si>
  <si>
    <t>Matt Gillam</t>
  </si>
  <si>
    <t>Pampa</t>
  </si>
  <si>
    <t>Gray</t>
  </si>
  <si>
    <t>The Reserves at Maplewood</t>
  </si>
  <si>
    <t>Wichita Falls</t>
  </si>
  <si>
    <t>Wichita</t>
  </si>
  <si>
    <t>The Reserves at South Plains</t>
  </si>
  <si>
    <t>Oak Creek Village</t>
  </si>
  <si>
    <t>Mark Rogers</t>
  </si>
  <si>
    <t>The Millennium - McKinney</t>
  </si>
  <si>
    <t>Brandon Bolin</t>
  </si>
  <si>
    <t>Alan McDonald</t>
  </si>
  <si>
    <t>Paso Fino Apartment Homes</t>
  </si>
  <si>
    <t>Enrique Flores</t>
  </si>
  <si>
    <t>Richland Meadows Apartments</t>
  </si>
  <si>
    <t>Primera</t>
  </si>
  <si>
    <t>StoneLeaf at Eustace</t>
  </si>
  <si>
    <t>Victoria Sugrue</t>
  </si>
  <si>
    <t>Ben Dempsey</t>
  </si>
  <si>
    <t>320 FM 316</t>
  </si>
  <si>
    <t>Eustace</t>
  </si>
  <si>
    <t>StoneLeaf at Fairfield</t>
  </si>
  <si>
    <t>Freestone</t>
  </si>
  <si>
    <t>Lufkin</t>
  </si>
  <si>
    <t>Shepherd Seniors Apartments</t>
  </si>
  <si>
    <t>James E. Washburn</t>
  </si>
  <si>
    <t>Shepherd</t>
  </si>
  <si>
    <t>Pinewood Park</t>
  </si>
  <si>
    <t>William D. Henson</t>
  </si>
  <si>
    <t>Lafayette Plaza</t>
  </si>
  <si>
    <t>Target Population</t>
  </si>
  <si>
    <t>Census Tract</t>
  </si>
  <si>
    <t>Applicant Contact</t>
  </si>
  <si>
    <t>Development Name</t>
  </si>
  <si>
    <t>Poverty Rate</t>
  </si>
  <si>
    <t>Application Number</t>
  </si>
  <si>
    <t/>
  </si>
  <si>
    <t>Construction Type</t>
  </si>
  <si>
    <t>Total Units</t>
  </si>
  <si>
    <t>Market Rate Units</t>
  </si>
  <si>
    <t>Low Income Units</t>
  </si>
  <si>
    <t>County</t>
  </si>
  <si>
    <t>City</t>
  </si>
  <si>
    <t>Development Address</t>
  </si>
  <si>
    <t>Region</t>
  </si>
  <si>
    <t>Urban/Rural</t>
  </si>
  <si>
    <t>At-Risk Set-Aside</t>
  </si>
  <si>
    <t>Nonprofit Set-Aside</t>
  </si>
  <si>
    <t>USDA Set-Aside</t>
  </si>
  <si>
    <t>General</t>
  </si>
  <si>
    <t>Second Contact</t>
  </si>
  <si>
    <t>Linden</t>
  </si>
  <si>
    <t>Marlon Sullivan</t>
  </si>
  <si>
    <t>Winston Sullivan</t>
  </si>
  <si>
    <t>120 Kirksey Dr</t>
  </si>
  <si>
    <t>5700 Hwy 377 S</t>
  </si>
  <si>
    <t>Tower Rd &amp; Park St</t>
  </si>
  <si>
    <t>NWQ Helen of Troy &amp; New Harvest (fka Export)</t>
  </si>
  <si>
    <t>2012 Durst St</t>
  </si>
  <si>
    <t>2324 Wilson St</t>
  </si>
  <si>
    <t>205 Riverview Dr</t>
  </si>
  <si>
    <t>1101 E Kennedy St</t>
  </si>
  <si>
    <t>1018 N Madison, 104 Simpson, 303 N Smith</t>
  </si>
  <si>
    <t>113 W Reunion St</t>
  </si>
  <si>
    <t>10729 Shaenfield Rd</t>
  </si>
  <si>
    <t>NEC of Strawberry Rd &amp; Genoa Red Bluff Rd</t>
  </si>
  <si>
    <t>Total HTCs Requested</t>
  </si>
  <si>
    <t>Estimated Amount Available to Allocate</t>
  </si>
  <si>
    <t>Grand Manor Apartments</t>
  </si>
  <si>
    <t>Basic Demographic Information for Census Tract</t>
  </si>
  <si>
    <t>Mayorca Villas</t>
  </si>
  <si>
    <t>SEC of Texas St &amp; W Washington St</t>
  </si>
  <si>
    <t>Texas Department of Housing and Community Affairs</t>
  </si>
  <si>
    <t>2013 Competitive (9%) Housing Tax Credit (HTC) Program</t>
  </si>
  <si>
    <t>Amount Available in USDA Set-Aside</t>
  </si>
  <si>
    <t>Country Place Apartments</t>
  </si>
  <si>
    <t>Spring Creek Apartments</t>
  </si>
  <si>
    <t>Wynnewood Family Housing</t>
  </si>
  <si>
    <t>Balcones Lofts</t>
  </si>
  <si>
    <t>1300 Courtland Road</t>
  </si>
  <si>
    <t>Pecan Creek Village</t>
  </si>
  <si>
    <t>Rene Campos</t>
  </si>
  <si>
    <t>Suzann Cunningham</t>
  </si>
  <si>
    <t>San Jacinto</t>
  </si>
  <si>
    <t>Shepherd Seniors Housing, Ltd.</t>
  </si>
  <si>
    <t>Emma Finke Villas</t>
  </si>
  <si>
    <t>Roger H. Canales</t>
  </si>
  <si>
    <t>Pine Lake Estates</t>
  </si>
  <si>
    <t>Winchester Arms Apartments</t>
  </si>
  <si>
    <t>Ben Mitchell</t>
  </si>
  <si>
    <t xml:space="preserve">Lubbock          </t>
  </si>
  <si>
    <t>William J. Rea, Jr.</t>
  </si>
  <si>
    <t>Reserve at McAlister</t>
  </si>
  <si>
    <t>Brian M. McGeady</t>
  </si>
  <si>
    <t>Graham Green</t>
  </si>
  <si>
    <t xml:space="preserve">McKinney </t>
  </si>
  <si>
    <t>4540 Gus Thomasson Road</t>
  </si>
  <si>
    <t>Red Bluff Apartment Homes</t>
  </si>
  <si>
    <t>4200 block Trammel Fresno Road</t>
  </si>
  <si>
    <t>Marcialete Voller</t>
  </si>
  <si>
    <t>Cheryl L. Henson</t>
  </si>
  <si>
    <t>The Trails at Carmel Creek</t>
  </si>
  <si>
    <t>Rick Deyoe</t>
  </si>
  <si>
    <t xml:space="preserve">Fairfield </t>
  </si>
  <si>
    <t>Walter Martinez</t>
  </si>
  <si>
    <t>Ezequiel P. Elizondo</t>
  </si>
  <si>
    <t>Kyndel Bennett</t>
  </si>
  <si>
    <t>Sunquest Apartments</t>
  </si>
  <si>
    <t>23850 Stuart Place Road</t>
  </si>
  <si>
    <t>Mr. Sunny K. Philip</t>
  </si>
  <si>
    <t>Michelle Grandt</t>
  </si>
  <si>
    <t>River Bank Village</t>
  </si>
  <si>
    <t>Apolonio ("Nono') Flores</t>
  </si>
  <si>
    <t>R.L. "Bobby" Bowling, IV</t>
  </si>
  <si>
    <t>Demetrio Jimenez</t>
  </si>
  <si>
    <t>305 Hwy 8 N</t>
  </si>
  <si>
    <t>1915 N Wharton St</t>
  </si>
  <si>
    <t>11641 Leopard St</t>
  </si>
  <si>
    <t xml:space="preserve">SW Corner of Merit Dr &amp; Hwy 635                             </t>
  </si>
  <si>
    <t xml:space="preserve">S side of N Regent Dr, E of McNiel Ave </t>
  </si>
  <si>
    <t>West of FM 685, S of Carl Stern Dr extension</t>
  </si>
  <si>
    <t xml:space="preserve"> Appr 2048 S Zang Boulevard</t>
  </si>
  <si>
    <t xml:space="preserve">SEQ of Navajo Rd &amp; Laguna Dr </t>
  </si>
  <si>
    <t>SWC of W Summit Ave &amp; State Hwy 16</t>
  </si>
  <si>
    <t>1791 S Byrd Ave</t>
  </si>
  <si>
    <t>2700 N Grand Ave</t>
  </si>
  <si>
    <t xml:space="preserve">SE Corner of Ave U &amp; 98th St Lubbock                             </t>
  </si>
  <si>
    <t>SWC of Hall Cemetery Rd &amp; S Collins Freeway</t>
  </si>
  <si>
    <t>10910 Ranch Rd 620</t>
  </si>
  <si>
    <t xml:space="preserve">N of McAlister Rd &amp; E of Hemphill St </t>
  </si>
  <si>
    <t>NEQ of McKinney Ranch Prky &amp; Stacy Rd</t>
  </si>
  <si>
    <t>2200 Block of Parker Road</t>
  </si>
  <si>
    <t>Appr 100 block Elk Dr, NWQ Elk Dr &amp; SE John Jones Dr</t>
  </si>
  <si>
    <t>SW intersection of IH-20 &amp; Edgewood Rd (aka FM 859)</t>
  </si>
  <si>
    <t xml:space="preserve">SEQ of Hwy 69 &amp; Experimental Station Rd/James Fair Pkwy                             </t>
  </si>
  <si>
    <t>SWQ of S Diamondhead Blvd &amp; N Main St (FM 2100)</t>
  </si>
  <si>
    <t>Appr 240 W El Dorado Blvd</t>
  </si>
  <si>
    <t>W side of 24000 block of SH 249, just S of Westlock</t>
  </si>
  <si>
    <t>E side of the Appr 11300 block of Scott St</t>
  </si>
  <si>
    <t>Appr NEC of Clarewood Dr &amp; Bonhomme Rd</t>
  </si>
  <si>
    <t>Appr 95 acres; NEC of Hwy 29 &amp; Hwy 1869</t>
  </si>
  <si>
    <t>W of 10th St &amp; Nolan Ridge Dr</t>
  </si>
  <si>
    <t>+/- 9.31 Acres on Richland Hills Dr</t>
  </si>
  <si>
    <t>SC of Gentleman Rd &amp; Hillcrest Dr</t>
  </si>
  <si>
    <t>SEQ of N Valley St &amp; E Bailey St</t>
  </si>
  <si>
    <t>N Hwy 83 &amp; 300' W of Hernandez Rd &amp; Corrales Rd</t>
  </si>
  <si>
    <t>8.75 acres W Marcelo Blvd at Jose Marti Blvd</t>
  </si>
  <si>
    <t>5100 Blk of Graceland</t>
  </si>
  <si>
    <t>Off of Montana Ave at Peggy Hopkins &amp; Oshea Dr</t>
  </si>
  <si>
    <t>Btwn Joe Battle &amp; Pine Springs Dr on Loma Verde Dr</t>
  </si>
  <si>
    <t xml:space="preserve">N 9th St &amp; Colcord Ave (Appr 1323 N 9th st)                             </t>
  </si>
  <si>
    <t>Total Applications Received</t>
  </si>
  <si>
    <t>Total Estimated 2013 HTC Ceiling</t>
  </si>
  <si>
    <t>4th Q</t>
  </si>
  <si>
    <t>3rd Q</t>
  </si>
  <si>
    <t>1st Q</t>
  </si>
  <si>
    <t>2nd Q</t>
  </si>
  <si>
    <t>Quartile of Median HH Income</t>
  </si>
  <si>
    <t>Mariposa at Pecan Park</t>
  </si>
  <si>
    <t>Approx the 3600 block of Canada 0.2 miles N of W Fairmont Pkwy</t>
  </si>
  <si>
    <t>La Porte</t>
  </si>
  <si>
    <t>Stonebridge of Plainview</t>
  </si>
  <si>
    <t>NEC of Mesa Dr &amp; 16th St</t>
  </si>
  <si>
    <t>Plainview</t>
  </si>
  <si>
    <t>Hale</t>
  </si>
  <si>
    <t>Victoria W. Spicer</t>
  </si>
  <si>
    <t>Providence on Major</t>
  </si>
  <si>
    <t>Beaumont</t>
  </si>
  <si>
    <t>Jefferson</t>
  </si>
  <si>
    <t>SWQ of N Major Dr &amp; Westfield, Appr 3900 N Major Dr</t>
  </si>
  <si>
    <t>Acq/Rhb</t>
  </si>
  <si>
    <t>NC</t>
  </si>
  <si>
    <t>Rehab</t>
  </si>
  <si>
    <t>Recon</t>
  </si>
  <si>
    <t>Supp. Hsg.</t>
  </si>
  <si>
    <t>2.3 miles</t>
  </si>
  <si>
    <t>06547</t>
  </si>
  <si>
    <t>1.06 miles</t>
  </si>
  <si>
    <t>09100</t>
  </si>
  <si>
    <t>2.78 miles</t>
  </si>
  <si>
    <t>01037</t>
  </si>
  <si>
    <t>10.76 miles</t>
  </si>
  <si>
    <t>92145</t>
  </si>
  <si>
    <t>8.03 miles</t>
  </si>
  <si>
    <t>5.17 miles</t>
  </si>
  <si>
    <t>11138</t>
  </si>
  <si>
    <t>2.54 miles</t>
  </si>
  <si>
    <t>060414</t>
  </si>
  <si>
    <t>2.25 miles</t>
  </si>
  <si>
    <t>12218</t>
  </si>
  <si>
    <t>1.47 miles</t>
  </si>
  <si>
    <t>060125</t>
  </si>
  <si>
    <t>3427 feet</t>
  </si>
  <si>
    <t>94011</t>
  </si>
  <si>
    <t>1400 feet</t>
  </si>
  <si>
    <t>060250</t>
  </si>
  <si>
    <t>2500 feet</t>
  </si>
  <si>
    <t>01097</t>
  </si>
  <si>
    <t>1.74 miles</t>
  </si>
  <si>
    <t>05151</t>
  </si>
  <si>
    <t>2200 feet</t>
  </si>
  <si>
    <t>04002</t>
  </si>
  <si>
    <t>7.11 miles</t>
  </si>
  <si>
    <t>94049</t>
  </si>
  <si>
    <t>2.72 miles</t>
  </si>
  <si>
    <t>96074</t>
  </si>
  <si>
    <t>96173</t>
  </si>
  <si>
    <t>1.11 miles</t>
  </si>
  <si>
    <t>2.66 miles</t>
  </si>
  <si>
    <t>02153</t>
  </si>
  <si>
    <t>4.96 miles</t>
  </si>
  <si>
    <t>4159 feet</t>
  </si>
  <si>
    <t>yes</t>
  </si>
  <si>
    <t>C</t>
  </si>
  <si>
    <t>Review Status: C = complete; UR = under review; N = not reviewed</t>
  </si>
  <si>
    <t>Application #</t>
  </si>
  <si>
    <t>Review completed and staff confirmed points requested under §11.9(c)(4) Opportunity Index</t>
  </si>
  <si>
    <t>1.25 miles</t>
  </si>
  <si>
    <t>00005</t>
  </si>
  <si>
    <t>Review Status</t>
  </si>
  <si>
    <t>(1) Points Requested / Awarded</t>
  </si>
  <si>
    <t>(2) Adjustments (CRP / deductions)</t>
  </si>
  <si>
    <t>(3) Development Cost/Ft</t>
  </si>
  <si>
    <t>(4) Senator/Rep letters</t>
  </si>
  <si>
    <t>(5) QCP</t>
  </si>
  <si>
    <t>Total Possible Score</t>
  </si>
  <si>
    <t>(6) Other than QCP</t>
  </si>
  <si>
    <t>TDHCA # of nearest HTC-assisted Development</t>
  </si>
  <si>
    <t>Distance to nearest HTC-assisted Development</t>
  </si>
  <si>
    <t>The following information supplements the scoring columns and summary information provided in the Application Log. This information is intended to provide additional clarity due to the complexity associated with providing information while application reviews are under way. The information provided below corresponds to each number in the scoring columns of the Application Log.</t>
  </si>
  <si>
    <t>(1)</t>
  </si>
  <si>
    <t>(2)</t>
  </si>
  <si>
    <t>(5)</t>
  </si>
  <si>
    <t>(3)</t>
  </si>
  <si>
    <t>(4)</t>
  </si>
  <si>
    <t>(6)</t>
  </si>
  <si>
    <t>This column reflects the points staff has assessed for the Cost of the Development per Square Foot (§11.9(e)(2)). These scores can change as provided for in §11.9(e)(2)(C) the QAP. Additional information on this score can be found in the "Scoring Items Outside Applicant Self-Score Forms" spreadsheet available on the website.</t>
  </si>
  <si>
    <t>This column reflects points for the Community Support from State Representative or Senator scoring item (§11.9(d)(4)). Additional information on this score can be found in the "Scoring Items Outside Applicant Self-Score Forms" spreadsheet available on the website.</t>
  </si>
  <si>
    <r>
      <t xml:space="preserve">Tie Breaker Factors </t>
    </r>
    <r>
      <rPr>
        <b/>
        <sz val="14"/>
        <color indexed="8"/>
        <rFont val="Cambria"/>
        <family val="1"/>
      </rPr>
      <t>§11.7(B)</t>
    </r>
  </si>
  <si>
    <r>
      <t xml:space="preserve">Points Requested under </t>
    </r>
    <r>
      <rPr>
        <sz val="11"/>
        <color indexed="8"/>
        <rFont val="Cambria"/>
        <family val="1"/>
      </rPr>
      <t>§11.9(c)(4) Opportunity Index</t>
    </r>
  </si>
  <si>
    <t>Scoring Notes</t>
  </si>
  <si>
    <t>97026</t>
  </si>
  <si>
    <t>1.24 miles</t>
  </si>
  <si>
    <t>01435</t>
  </si>
  <si>
    <t>Houston ETJ</t>
  </si>
  <si>
    <r>
      <t xml:space="preserve">This list reflects applications that staff has identified as potentially tied with other applications. Additional applications may be added to this list as staff continues to review applications, and likewise applications on this list may never be in a situation that results in a tie with another application. This list is merely for informational purposes and is sorted by application number. Applicants are encouraged to familiarize themselves with the posted log as well as </t>
    </r>
    <r>
      <rPr>
        <sz val="11"/>
        <color indexed="8"/>
        <rFont val="Cambria"/>
        <family val="1"/>
      </rPr>
      <t>§11.7 of the QAP before drawing any conclusions from this list. If you feel any information on this list is incorrect, please contact Jean Latsha at jean.latsha@tdhca.state.tx.us or by phone at 512.475.1676.</t>
    </r>
    <r>
      <rPr>
        <sz val="11"/>
        <color indexed="8"/>
        <rFont val="Cambria"/>
        <family val="1"/>
      </rPr>
      <t xml:space="preserve"> </t>
    </r>
  </si>
  <si>
    <t>4425 feet</t>
  </si>
  <si>
    <t>1.66 miles</t>
  </si>
  <si>
    <t>03053</t>
  </si>
  <si>
    <t>2890 feet</t>
  </si>
  <si>
    <t>04612</t>
  </si>
  <si>
    <t>4.69 miles</t>
  </si>
  <si>
    <t>03155</t>
  </si>
  <si>
    <t>3.15 miles</t>
  </si>
  <si>
    <t>04194</t>
  </si>
  <si>
    <t>4.78 mils</t>
  </si>
  <si>
    <t>99182</t>
  </si>
  <si>
    <t xml:space="preserve">This column, labeled "Points Requested / Awarded," only reflects scoring information on those items included in the self score form. Where a review has been completed, the score in this column is the sum of all points verified by staff for those items in the self score. Only in instances in which a review has been completed should this score be different from an applicant's requested self score. </t>
  </si>
  <si>
    <r>
      <t xml:space="preserve">This column includes negative values for instances in which staff has assessed a point deduction under §11.9(f) or </t>
    </r>
    <r>
      <rPr>
        <sz val="11"/>
        <color indexed="8"/>
        <rFont val="Calibri"/>
        <family val="2"/>
      </rPr>
      <t>§</t>
    </r>
    <r>
      <rPr>
        <sz val="11"/>
        <color indexed="8"/>
        <rFont val="Cambria"/>
        <family val="1"/>
      </rPr>
      <t xml:space="preserve">10.207(A) </t>
    </r>
    <r>
      <rPr>
        <sz val="11"/>
        <color indexed="8"/>
        <rFont val="Cambria"/>
        <family val="1"/>
      </rPr>
      <t>or in which the Board has denied preclearance of a submitted community revitalization plan for which points were requested under §11.9(d)(6). Because the Board has ruled on preclearance of CRPs even in instances where an application has not been reviewed, staff has shown the reduction in this column. However, if a review has been completed and points were not awarded for CRP, the point reduction is embedded in column (1).</t>
    </r>
  </si>
  <si>
    <t>This column reflects points for the Quantifiable Community Participation scoring item (§11.9(d)(1)). Additional information on this score can be found in the "List of Quantifiable Community Participation Letters" available on the website.</t>
  </si>
  <si>
    <t>This column reflects points for the Community Input other than Quantifiable Community Participation scoring item (§11.9(d)(1)). Letters for this scoring item were submitted with the Applications, and where applications have not yet been reviewed or are under review, staff assumed the maximum allowable points.</t>
  </si>
  <si>
    <t xml:space="preserve">**Application #13047 Gardenwalk at La Grange, Schulenburg, and Weimar is a scattered site development. Due to the limitations of the Application, the Applicant was not able to fill out the Application and produce an accurate self-score form in the excel version. Therefore, the log, which was produced by pulling data from the excel version of the Application, previously indicated 84 points requested for the Application. However, the Applicant did submit a pdf version of the self-score form in the original Application that indicated 94 points requested. </t>
  </si>
  <si>
    <t>HTC Request or Recommend.*</t>
  </si>
  <si>
    <t>Recommended Awards</t>
  </si>
  <si>
    <t>Recommended</t>
  </si>
  <si>
    <t>Summary of Scoring Information:
Several columns of the log relate to the scoring of the applications, beginning with "Points Requested/Awarded" and ending with "Review Status." For the applications that have received a complete program review the review status column reflects a "C" and for these applications the "Total Possible Score" column reflects the staff determined final score.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not under or prioritized for review. Additionally, the "Best Possible Score" column reflects the maximum number of points staff believes an application could achieve. However, an appeal or staff review may ultimately increase or decrease any of the scores listed. The applications with a review status of "N" or "UR" may have final scores for Quantifiable Community Participation (§11.9(d)(1)) and Community Support from State Representative or Senator (§11.9(d)(4)). Logs with more information regarding these specific scoring items are available on the HTC section of the website.
The log has been organized based on the "Total Possible Score" column for each subregion or At-Risk Set-Aside. 
Where applications appear to be tied, there is a separate worksheet indicating the distance from the nearest Housing Tax Credit-assisted Development pursuant to §11.7(2). 
An additional description for each scoring column is provided below.</t>
  </si>
  <si>
    <t>Award Recommendations</t>
  </si>
  <si>
    <t>The Application log is organized by region and subregion. Applicants selecting the At-Risk/USDA Set-Asides are listed first and are organized by score 
rather than by region. Detailed instructions regarding how to interpret the information presented here is included in previously posted logs on the Department's website.</t>
  </si>
  <si>
    <r>
      <rPr>
        <b/>
        <sz val="12"/>
        <color indexed="8"/>
        <rFont val="Cambria"/>
        <family val="1"/>
      </rPr>
      <t xml:space="preserve">Version date: July 19, 2013 </t>
    </r>
    <r>
      <rPr>
        <sz val="12"/>
        <color indexed="8"/>
        <rFont val="Cambria"/>
        <family val="1"/>
      </rPr>
      <t xml:space="preserve">
(revised from previously posted July 18 version)</t>
    </r>
  </si>
  <si>
    <t>Zip 
Code</t>
  </si>
  <si>
    <t>REA review 
complete*</t>
  </si>
  <si>
    <t>*   For those Applications with a complete REA review, the HTC Request reflected on the log is the recommended credit amount from the Real Estate Analysis division. These recommendations may be subject to appeal.</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</si>
</sst>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quot;$&quot;#,##0"/>
    <numFmt numFmtId="166" formatCode="_(&quot;$&quot;* #,##0_);_(&quot;$&quot;* \(#,##0\);_(&quot;$&quot;* &quot;-&quot;??_);_(@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quot;$&quot;* #,##0.00;&quot;$&quot;* \(#,##0.00\);&quot;$&quot;* \-00"/>
    <numFmt numFmtId="173" formatCode="&quot;$&quot;* #,##0.000;&quot;$&quot;* \(#,##0.000\);&quot;$&quot;* \-00.0"/>
    <numFmt numFmtId="174" formatCode="&quot;$&quot;* #,##0.0000;&quot;$&quot;* \(#,##0.0000\);&quot;$&quot;* \-00.00"/>
    <numFmt numFmtId="175" formatCode="&quot;$&quot;* #,##0.00000;&quot;$&quot;* \(#,##0.00000\);&quot;$&quot;* \-00.000"/>
    <numFmt numFmtId="176" formatCode="&quot;$&quot;#,##0.00"/>
    <numFmt numFmtId="177" formatCode="[$-409]dddd\,\ mmmm\ dd\,\ yyyy"/>
    <numFmt numFmtId="178" formatCode="[$-409]h:mm:ss\ AM/PM"/>
    <numFmt numFmtId="179" formatCode="0.0"/>
    <numFmt numFmtId="180" formatCode="#,##0.000_);\(#,##0.000\)"/>
    <numFmt numFmtId="181" formatCode="#,##0.0_);\(#,##0.0\)"/>
    <numFmt numFmtId="182" formatCode="_(&quot;$&quot;* #,##0.000_);_(&quot;$&quot;* \(#,##0.000\);_(&quot;$&quot;* &quot;-&quot;??_);_(@_)"/>
    <numFmt numFmtId="183" formatCode="_(&quot;$&quot;* #,##0.0_);_(&quot;$&quot;* \(#,##0.0\);_(&quot;$&quot;* &quot;-&quot;??_);_(@_)"/>
  </numFmts>
  <fonts count="59">
    <font>
      <sz val="11"/>
      <color theme="1"/>
      <name val="Calibri"/>
      <family val="2"/>
    </font>
    <font>
      <sz val="11"/>
      <color indexed="8"/>
      <name val="Calibri"/>
      <family val="2"/>
    </font>
    <font>
      <sz val="10"/>
      <color indexed="8"/>
      <name val="Arial"/>
      <family val="2"/>
    </font>
    <font>
      <sz val="11"/>
      <color indexed="8"/>
      <name val="Cambria"/>
      <family val="1"/>
    </font>
    <font>
      <b/>
      <sz val="14"/>
      <color indexed="8"/>
      <name val="Cambria"/>
      <family val="1"/>
    </font>
    <font>
      <sz val="10"/>
      <color indexed="8"/>
      <name val="Calibri"/>
      <family val="2"/>
    </font>
    <font>
      <b/>
      <sz val="10"/>
      <color indexed="8"/>
      <name val="Calibri"/>
      <family val="2"/>
    </font>
    <font>
      <b/>
      <sz val="16"/>
      <color indexed="8"/>
      <name val="Cambria"/>
      <family val="1"/>
    </font>
    <font>
      <b/>
      <sz val="18"/>
      <color indexed="8"/>
      <name val="Cambria"/>
      <family val="1"/>
    </font>
    <font>
      <b/>
      <sz val="12"/>
      <color indexed="8"/>
      <name val="Calibri"/>
      <family val="2"/>
    </font>
    <font>
      <b/>
      <sz val="12"/>
      <color indexed="8"/>
      <name val="Cambria"/>
      <family val="1"/>
    </font>
    <font>
      <sz val="10"/>
      <name val="Calibri"/>
      <family val="2"/>
    </font>
    <font>
      <b/>
      <sz val="10"/>
      <name val="Calibri"/>
      <family val="2"/>
    </font>
    <font>
      <sz val="12"/>
      <color indexed="8"/>
      <name val="Cambria"/>
      <family val="1"/>
    </font>
    <font>
      <b/>
      <sz val="16"/>
      <color indexed="8"/>
      <name val="Calibri"/>
      <family val="2"/>
    </font>
    <font>
      <sz val="8"/>
      <name val="Calibri"/>
      <family val="2"/>
    </font>
    <font>
      <b/>
      <sz val="12"/>
      <color indexed="9"/>
      <name val="Calibri"/>
      <family val="2"/>
    </font>
    <font>
      <sz val="12"/>
      <color indexed="9"/>
      <name val="Calibri"/>
      <family val="2"/>
    </font>
    <font>
      <sz val="10"/>
      <color indexed="9"/>
      <name val="Calibri"/>
      <family val="2"/>
    </font>
    <font>
      <b/>
      <sz val="10"/>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
      <color indexed="9"/>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
      <color theme="0"/>
      <name val="Cambria"/>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55"/>
        <bgColor indexed="64"/>
      </patternFill>
    </fill>
    <fill>
      <patternFill patternType="solid">
        <fgColor indexed="8"/>
        <bgColor indexed="64"/>
      </patternFill>
    </fill>
    <fill>
      <patternFill patternType="solid">
        <fgColor indexed="22"/>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thin">
        <color indexed="23"/>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1"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8">
    <xf numFmtId="0" fontId="0" fillId="0" borderId="0" xfId="0" applyFont="1" applyAlignment="1">
      <alignment/>
    </xf>
    <xf numFmtId="0" fontId="5" fillId="33" borderId="0" xfId="0" applyFont="1" applyFill="1" applyBorder="1" applyAlignment="1">
      <alignment vertical="top"/>
    </xf>
    <xf numFmtId="0" fontId="5" fillId="33" borderId="0" xfId="0" applyFont="1" applyFill="1" applyBorder="1" applyAlignment="1">
      <alignment vertical="top" wrapText="1"/>
    </xf>
    <xf numFmtId="0" fontId="5" fillId="33" borderId="0" xfId="0" applyFont="1" applyFill="1" applyBorder="1" applyAlignment="1">
      <alignment horizontal="center" vertical="top"/>
    </xf>
    <xf numFmtId="165" fontId="5" fillId="33" borderId="0" xfId="0" applyNumberFormat="1" applyFont="1" applyFill="1" applyBorder="1" applyAlignment="1">
      <alignment vertical="top"/>
    </xf>
    <xf numFmtId="167" fontId="5" fillId="33" borderId="0" xfId="60" applyNumberFormat="1" applyFont="1" applyFill="1" applyBorder="1" applyAlignment="1">
      <alignment horizontal="center" vertical="top"/>
    </xf>
    <xf numFmtId="0" fontId="5" fillId="33" borderId="0" xfId="57" applyFont="1" applyFill="1" applyBorder="1" applyAlignment="1">
      <alignment vertical="top"/>
      <protection/>
    </xf>
    <xf numFmtId="0" fontId="5" fillId="33" borderId="0" xfId="57" applyFont="1" applyFill="1" applyBorder="1" applyAlignment="1">
      <alignment vertical="top" wrapText="1"/>
      <protection/>
    </xf>
    <xf numFmtId="0" fontId="5" fillId="33" borderId="0" xfId="57" applyNumberFormat="1" applyFont="1" applyFill="1" applyBorder="1" applyAlignment="1">
      <alignment horizontal="center" vertical="top"/>
      <protection/>
    </xf>
    <xf numFmtId="0" fontId="5" fillId="33" borderId="0" xfId="57" applyFont="1" applyFill="1" applyBorder="1" applyAlignment="1">
      <alignment horizontal="center" vertical="top"/>
      <protection/>
    </xf>
    <xf numFmtId="0" fontId="5" fillId="33" borderId="0" xfId="57" applyFont="1" applyFill="1" applyBorder="1" applyAlignment="1">
      <alignment horizontal="right" vertical="top"/>
      <protection/>
    </xf>
    <xf numFmtId="165" fontId="5" fillId="33" borderId="0" xfId="57" applyNumberFormat="1" applyFont="1" applyFill="1" applyBorder="1" applyAlignment="1">
      <alignment horizontal="right" vertical="top"/>
      <protection/>
    </xf>
    <xf numFmtId="0" fontId="5" fillId="33" borderId="0" xfId="57" applyNumberFormat="1" applyFont="1" applyFill="1" applyBorder="1" applyAlignment="1">
      <alignment vertical="top"/>
      <protection/>
    </xf>
    <xf numFmtId="0" fontId="5" fillId="33" borderId="0" xfId="0" applyFont="1" applyFill="1" applyBorder="1" applyAlignment="1">
      <alignment/>
    </xf>
    <xf numFmtId="0" fontId="0" fillId="33" borderId="0" xfId="0" applyFill="1" applyAlignment="1">
      <alignment/>
    </xf>
    <xf numFmtId="165" fontId="6" fillId="33" borderId="0" xfId="57" applyNumberFormat="1" applyFont="1" applyFill="1" applyBorder="1" applyAlignment="1">
      <alignment horizontal="right" vertical="top"/>
      <protection/>
    </xf>
    <xf numFmtId="165" fontId="6" fillId="33" borderId="0" xfId="0" applyNumberFormat="1" applyFont="1" applyFill="1" applyBorder="1" applyAlignment="1">
      <alignment vertical="top"/>
    </xf>
    <xf numFmtId="0" fontId="5" fillId="33" borderId="0" xfId="57" applyFont="1" applyFill="1" applyBorder="1" applyAlignment="1">
      <alignment horizontal="left" vertical="top"/>
      <protection/>
    </xf>
    <xf numFmtId="0" fontId="6" fillId="33" borderId="0" xfId="57" applyFont="1" applyFill="1" applyBorder="1" applyAlignment="1">
      <alignment horizontal="right" vertical="top"/>
      <protection/>
    </xf>
    <xf numFmtId="165" fontId="6" fillId="33" borderId="0" xfId="57" applyNumberFormat="1" applyFont="1" applyFill="1" applyBorder="1" applyAlignment="1">
      <alignment horizontal="left" vertical="top"/>
      <protection/>
    </xf>
    <xf numFmtId="165" fontId="6" fillId="33" borderId="0" xfId="0" applyNumberFormat="1" applyFont="1" applyFill="1" applyBorder="1" applyAlignment="1">
      <alignment horizontal="left" vertical="top" wrapText="1"/>
    </xf>
    <xf numFmtId="165" fontId="6" fillId="33" borderId="0" xfId="57" applyNumberFormat="1" applyFont="1" applyFill="1" applyBorder="1" applyAlignment="1">
      <alignment horizontal="left" vertical="top" wrapText="1"/>
      <protection/>
    </xf>
    <xf numFmtId="0" fontId="8" fillId="33" borderId="0" xfId="0" applyFont="1" applyFill="1" applyBorder="1" applyAlignment="1">
      <alignment/>
    </xf>
    <xf numFmtId="0" fontId="9" fillId="33" borderId="0" xfId="0" applyFont="1" applyFill="1" applyBorder="1" applyAlignment="1">
      <alignment horizontal="left"/>
    </xf>
    <xf numFmtId="0" fontId="5" fillId="33" borderId="10" xfId="0" applyFont="1" applyFill="1" applyBorder="1" applyAlignment="1">
      <alignment vertical="top"/>
    </xf>
    <xf numFmtId="167" fontId="0" fillId="33" borderId="0" xfId="0" applyNumberFormat="1" applyFill="1" applyAlignment="1">
      <alignment/>
    </xf>
    <xf numFmtId="167" fontId="5" fillId="33" borderId="0" xfId="57" applyNumberFormat="1" applyFont="1" applyFill="1" applyBorder="1" applyAlignment="1">
      <alignment horizontal="center" vertical="top"/>
      <protection/>
    </xf>
    <xf numFmtId="0" fontId="5" fillId="0" borderId="0" xfId="57" applyFont="1" applyFill="1" applyBorder="1" applyAlignment="1">
      <alignment vertical="top"/>
      <protection/>
    </xf>
    <xf numFmtId="0" fontId="5" fillId="0" borderId="0" xfId="57" applyFont="1" applyFill="1" applyBorder="1" applyAlignment="1">
      <alignment vertical="top" wrapText="1"/>
      <protection/>
    </xf>
    <xf numFmtId="0" fontId="5" fillId="0" borderId="0" xfId="57" applyFont="1" applyFill="1" applyBorder="1" applyAlignment="1">
      <alignment horizontal="center" vertical="top"/>
      <protection/>
    </xf>
    <xf numFmtId="0" fontId="5" fillId="0" borderId="0" xfId="0" applyFont="1" applyFill="1" applyBorder="1" applyAlignment="1">
      <alignment horizontal="center" vertical="top"/>
    </xf>
    <xf numFmtId="165" fontId="5" fillId="33" borderId="0" xfId="57" applyNumberFormat="1" applyFont="1" applyFill="1" applyBorder="1" applyAlignment="1">
      <alignment vertical="top"/>
      <protection/>
    </xf>
    <xf numFmtId="44" fontId="5" fillId="33" borderId="0" xfId="44" applyFont="1" applyFill="1" applyBorder="1" applyAlignment="1">
      <alignment vertical="top"/>
    </xf>
    <xf numFmtId="44" fontId="5" fillId="33" borderId="0" xfId="57" applyNumberFormat="1" applyFont="1" applyFill="1" applyBorder="1" applyAlignment="1">
      <alignment vertical="top"/>
      <protection/>
    </xf>
    <xf numFmtId="44" fontId="5" fillId="33" borderId="0" xfId="0" applyNumberFormat="1" applyFont="1" applyFill="1" applyBorder="1" applyAlignment="1">
      <alignment horizontal="center" vertical="top"/>
    </xf>
    <xf numFmtId="165" fontId="5" fillId="33" borderId="0" xfId="57" applyNumberFormat="1" applyFont="1" applyFill="1" applyBorder="1" applyAlignment="1">
      <alignment horizontal="center" vertical="top"/>
      <protection/>
    </xf>
    <xf numFmtId="176" fontId="5" fillId="33" borderId="0" xfId="0" applyNumberFormat="1" applyFont="1" applyFill="1" applyBorder="1" applyAlignment="1">
      <alignment horizontal="center" vertical="top"/>
    </xf>
    <xf numFmtId="0" fontId="5" fillId="0" borderId="0" xfId="57" applyNumberFormat="1" applyFont="1" applyFill="1" applyBorder="1" applyAlignment="1">
      <alignment vertical="top"/>
      <protection/>
    </xf>
    <xf numFmtId="10" fontId="5" fillId="0" borderId="0" xfId="60" applyNumberFormat="1" applyFont="1" applyFill="1" applyBorder="1" applyAlignment="1">
      <alignment vertical="top" wrapText="1"/>
    </xf>
    <xf numFmtId="0" fontId="5" fillId="0" borderId="0" xfId="57" applyFont="1" applyFill="1" applyBorder="1" applyAlignment="1">
      <alignment horizontal="left" vertical="top"/>
      <protection/>
    </xf>
    <xf numFmtId="165" fontId="6" fillId="0" borderId="0" xfId="57" applyNumberFormat="1" applyFont="1" applyFill="1" applyBorder="1" applyAlignment="1">
      <alignment horizontal="left" vertical="top" wrapText="1"/>
      <protection/>
    </xf>
    <xf numFmtId="0" fontId="5" fillId="0" borderId="0" xfId="0" applyFont="1" applyFill="1" applyBorder="1" applyAlignment="1">
      <alignment vertical="top"/>
    </xf>
    <xf numFmtId="0" fontId="6" fillId="33" borderId="0" xfId="0" applyFont="1" applyFill="1" applyBorder="1" applyAlignment="1">
      <alignment horizontal="center" vertical="top"/>
    </xf>
    <xf numFmtId="0" fontId="6" fillId="0" borderId="0" xfId="0" applyFont="1" applyFill="1" applyBorder="1" applyAlignment="1">
      <alignment horizontal="center" vertical="top"/>
    </xf>
    <xf numFmtId="0" fontId="0" fillId="33" borderId="0" xfId="0" applyFill="1" applyAlignment="1">
      <alignment vertical="top"/>
    </xf>
    <xf numFmtId="0" fontId="3" fillId="33" borderId="0" xfId="0" applyFont="1" applyFill="1" applyAlignment="1">
      <alignment vertical="top"/>
    </xf>
    <xf numFmtId="0" fontId="3" fillId="33" borderId="0" xfId="0" applyFont="1" applyFill="1" applyAlignment="1" quotePrefix="1">
      <alignment horizontal="center" vertical="top"/>
    </xf>
    <xf numFmtId="0" fontId="3" fillId="33" borderId="0" xfId="0" applyFont="1" applyFill="1" applyAlignment="1">
      <alignment/>
    </xf>
    <xf numFmtId="0" fontId="3" fillId="0" borderId="0" xfId="0" applyFont="1" applyAlignment="1">
      <alignment/>
    </xf>
    <xf numFmtId="0" fontId="4" fillId="33" borderId="0" xfId="0" applyFont="1" applyFill="1" applyAlignment="1">
      <alignment horizontal="center"/>
    </xf>
    <xf numFmtId="0" fontId="3" fillId="34" borderId="11" xfId="0" applyFont="1" applyFill="1" applyBorder="1" applyAlignment="1">
      <alignment horizontal="center" vertical="center" wrapText="1"/>
    </xf>
    <xf numFmtId="0" fontId="3" fillId="34" borderId="11" xfId="0" applyFont="1" applyFill="1" applyBorder="1" applyAlignment="1">
      <alignment vertical="center" wrapText="1"/>
    </xf>
    <xf numFmtId="0" fontId="3" fillId="0" borderId="11" xfId="0" applyFont="1" applyFill="1" applyBorder="1" applyAlignment="1">
      <alignment horizontal="center"/>
    </xf>
    <xf numFmtId="167" fontId="3" fillId="33" borderId="0" xfId="60" applyNumberFormat="1" applyFont="1" applyFill="1" applyAlignment="1">
      <alignment/>
    </xf>
    <xf numFmtId="176" fontId="5" fillId="33" borderId="0" xfId="57" applyNumberFormat="1" applyFont="1" applyFill="1" applyBorder="1" applyAlignment="1">
      <alignment vertical="top"/>
      <protection/>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49" fontId="3" fillId="0" borderId="11" xfId="0" applyNumberFormat="1"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1" xfId="0" applyFont="1" applyFill="1" applyBorder="1" applyAlignment="1">
      <alignment horizontal="center" vertical="center"/>
    </xf>
    <xf numFmtId="0" fontId="3" fillId="0" borderId="11" xfId="0" applyFont="1" applyFill="1" applyBorder="1" applyAlignment="1">
      <alignment/>
    </xf>
    <xf numFmtId="49" fontId="3" fillId="0" borderId="11" xfId="0" applyNumberFormat="1" applyFont="1" applyFill="1" applyBorder="1" applyAlignment="1">
      <alignment horizontal="center"/>
    </xf>
    <xf numFmtId="165" fontId="6" fillId="33" borderId="0" xfId="60" applyNumberFormat="1" applyFont="1" applyFill="1" applyBorder="1" applyAlignment="1">
      <alignment horizontal="right" vertical="top"/>
    </xf>
    <xf numFmtId="9" fontId="5" fillId="33" borderId="0" xfId="60" applyFont="1" applyFill="1" applyBorder="1" applyAlignment="1">
      <alignment horizontal="center" vertical="top"/>
    </xf>
    <xf numFmtId="0" fontId="3" fillId="0" borderId="11" xfId="0" applyNumberFormat="1" applyFont="1" applyFill="1" applyBorder="1" applyAlignment="1">
      <alignment horizontal="center"/>
    </xf>
    <xf numFmtId="165" fontId="5" fillId="33" borderId="0" xfId="0" applyNumberFormat="1" applyFont="1" applyFill="1" applyBorder="1" applyAlignment="1">
      <alignment horizontal="center" vertical="top"/>
    </xf>
    <xf numFmtId="165" fontId="6" fillId="33" borderId="0" xfId="57" applyNumberFormat="1" applyFont="1" applyFill="1" applyBorder="1" applyAlignment="1">
      <alignment horizontal="center" vertical="top"/>
      <protection/>
    </xf>
    <xf numFmtId="165" fontId="6" fillId="33" borderId="0" xfId="0" applyNumberFormat="1" applyFont="1" applyFill="1" applyBorder="1" applyAlignment="1">
      <alignment horizontal="center" vertical="top"/>
    </xf>
    <xf numFmtId="165" fontId="6" fillId="0" borderId="0" xfId="57" applyNumberFormat="1" applyFont="1" applyFill="1" applyBorder="1" applyAlignment="1">
      <alignment horizontal="right" vertical="top"/>
      <protection/>
    </xf>
    <xf numFmtId="165" fontId="6" fillId="0" borderId="0" xfId="57" applyNumberFormat="1" applyFont="1" applyFill="1" applyBorder="1" applyAlignment="1">
      <alignment horizontal="center" vertical="top"/>
      <protection/>
    </xf>
    <xf numFmtId="167" fontId="5" fillId="0" borderId="0" xfId="57" applyNumberFormat="1" applyFont="1" applyFill="1" applyBorder="1" applyAlignment="1">
      <alignment horizontal="center" vertical="top"/>
      <protection/>
    </xf>
    <xf numFmtId="0" fontId="0" fillId="33" borderId="0" xfId="0" applyFill="1" applyBorder="1" applyAlignment="1">
      <alignment vertical="top" wrapText="1"/>
    </xf>
    <xf numFmtId="0" fontId="8" fillId="33" borderId="0" xfId="0" applyFont="1" applyFill="1" applyBorder="1" applyAlignment="1">
      <alignment horizontal="left" indent="15"/>
    </xf>
    <xf numFmtId="0" fontId="7" fillId="33" borderId="0" xfId="0" applyFont="1" applyFill="1" applyBorder="1" applyAlignment="1">
      <alignment horizontal="left" indent="15"/>
    </xf>
    <xf numFmtId="0" fontId="13" fillId="33" borderId="0" xfId="0" applyFont="1" applyFill="1" applyBorder="1" applyAlignment="1">
      <alignment horizontal="justify" vertical="top"/>
    </xf>
    <xf numFmtId="0" fontId="10" fillId="33" borderId="0" xfId="0" applyFont="1" applyFill="1" applyBorder="1" applyAlignment="1">
      <alignment horizontal="left"/>
    </xf>
    <xf numFmtId="0" fontId="6" fillId="33" borderId="12" xfId="0" applyFont="1" applyFill="1" applyBorder="1" applyAlignment="1">
      <alignment horizontal="center" vertical="center" wrapText="1"/>
    </xf>
    <xf numFmtId="0" fontId="5" fillId="0" borderId="13" xfId="57" applyNumberFormat="1" applyFont="1" applyFill="1" applyBorder="1" applyAlignment="1">
      <alignment horizontal="left" vertical="top"/>
      <protection/>
    </xf>
    <xf numFmtId="0" fontId="5" fillId="0" borderId="13" xfId="57" applyFont="1" applyFill="1" applyBorder="1" applyAlignment="1">
      <alignment vertical="top"/>
      <protection/>
    </xf>
    <xf numFmtId="0" fontId="5" fillId="0" borderId="13" xfId="57" applyFont="1" applyFill="1" applyBorder="1" applyAlignment="1">
      <alignment vertical="top" wrapText="1"/>
      <protection/>
    </xf>
    <xf numFmtId="0" fontId="5" fillId="0" borderId="13" xfId="57" applyNumberFormat="1" applyFont="1" applyFill="1" applyBorder="1" applyAlignment="1">
      <alignment horizontal="center" vertical="top"/>
      <protection/>
    </xf>
    <xf numFmtId="0" fontId="5" fillId="0" borderId="13" xfId="57" applyFont="1" applyFill="1" applyBorder="1" applyAlignment="1">
      <alignment horizontal="center" vertical="top"/>
      <protection/>
    </xf>
    <xf numFmtId="0" fontId="5" fillId="0" borderId="13" xfId="57" applyFont="1" applyFill="1" applyBorder="1" applyAlignment="1">
      <alignment horizontal="right" vertical="top"/>
      <protection/>
    </xf>
    <xf numFmtId="165" fontId="5" fillId="0" borderId="13" xfId="57" applyNumberFormat="1" applyFont="1" applyFill="1" applyBorder="1" applyAlignment="1">
      <alignment horizontal="right" vertical="top"/>
      <protection/>
    </xf>
    <xf numFmtId="165" fontId="5" fillId="0" borderId="13" xfId="57" applyNumberFormat="1" applyFont="1" applyFill="1" applyBorder="1" applyAlignment="1">
      <alignment horizontal="center" vertical="top"/>
      <protection/>
    </xf>
    <xf numFmtId="0" fontId="5" fillId="0" borderId="13" xfId="0" applyFont="1" applyFill="1" applyBorder="1" applyAlignment="1">
      <alignment horizontal="center" vertical="top"/>
    </xf>
    <xf numFmtId="0" fontId="6" fillId="0" borderId="13" xfId="0" applyFont="1" applyFill="1" applyBorder="1" applyAlignment="1">
      <alignment horizontal="center" vertical="top"/>
    </xf>
    <xf numFmtId="0" fontId="5" fillId="0" borderId="13" xfId="0" applyFont="1" applyFill="1" applyBorder="1" applyAlignment="1">
      <alignment vertical="top"/>
    </xf>
    <xf numFmtId="0" fontId="5" fillId="0" borderId="13" xfId="57" applyNumberFormat="1" applyFont="1" applyFill="1" applyBorder="1" applyAlignment="1">
      <alignment vertical="top"/>
      <protection/>
    </xf>
    <xf numFmtId="167" fontId="5" fillId="0" borderId="13" xfId="60" applyNumberFormat="1" applyFont="1" applyFill="1" applyBorder="1" applyAlignment="1">
      <alignment horizontal="center" vertical="top"/>
    </xf>
    <xf numFmtId="0" fontId="5" fillId="33" borderId="13" xfId="57" applyFont="1" applyFill="1" applyBorder="1" applyAlignment="1">
      <alignment vertical="top"/>
      <protection/>
    </xf>
    <xf numFmtId="0" fontId="5" fillId="33" borderId="13" xfId="57" applyFont="1" applyFill="1" applyBorder="1" applyAlignment="1">
      <alignment vertical="top" wrapText="1"/>
      <protection/>
    </xf>
    <xf numFmtId="0" fontId="5" fillId="33" borderId="13" xfId="57" applyFont="1" applyFill="1" applyBorder="1" applyAlignment="1">
      <alignment horizontal="center" vertical="top"/>
      <protection/>
    </xf>
    <xf numFmtId="0" fontId="5" fillId="33" borderId="13" xfId="57" applyNumberFormat="1" applyFont="1" applyFill="1" applyBorder="1" applyAlignment="1">
      <alignment horizontal="center" vertical="top"/>
      <protection/>
    </xf>
    <xf numFmtId="0" fontId="5" fillId="33" borderId="13" xfId="57" applyFont="1" applyFill="1" applyBorder="1" applyAlignment="1">
      <alignment horizontal="right" vertical="top"/>
      <protection/>
    </xf>
    <xf numFmtId="165" fontId="5" fillId="33" borderId="13" xfId="57" applyNumberFormat="1" applyFont="1" applyFill="1" applyBorder="1" applyAlignment="1">
      <alignment horizontal="right" vertical="top"/>
      <protection/>
    </xf>
    <xf numFmtId="165" fontId="5" fillId="33" borderId="13" xfId="57" applyNumberFormat="1" applyFont="1" applyFill="1" applyBorder="1" applyAlignment="1">
      <alignment horizontal="center" vertical="top"/>
      <protection/>
    </xf>
    <xf numFmtId="0" fontId="6" fillId="33" borderId="13" xfId="0" applyFont="1" applyFill="1" applyBorder="1" applyAlignment="1">
      <alignment horizontal="center" vertical="top"/>
    </xf>
    <xf numFmtId="0" fontId="5" fillId="33" borderId="13" xfId="57" applyNumberFormat="1" applyFont="1" applyFill="1" applyBorder="1" applyAlignment="1">
      <alignment vertical="top"/>
      <protection/>
    </xf>
    <xf numFmtId="167" fontId="5" fillId="33" borderId="13" xfId="60" applyNumberFormat="1" applyFont="1" applyFill="1" applyBorder="1" applyAlignment="1">
      <alignment horizontal="center" vertical="top"/>
    </xf>
    <xf numFmtId="0" fontId="5" fillId="33" borderId="13" xfId="0" applyFont="1" applyFill="1" applyBorder="1" applyAlignment="1">
      <alignment horizontal="center" vertical="top"/>
    </xf>
    <xf numFmtId="0" fontId="5" fillId="33" borderId="13" xfId="0" applyFont="1" applyFill="1" applyBorder="1" applyAlignment="1">
      <alignment vertical="top"/>
    </xf>
    <xf numFmtId="165" fontId="6" fillId="33" borderId="14" xfId="57" applyNumberFormat="1" applyFont="1" applyFill="1" applyBorder="1" applyAlignment="1">
      <alignment horizontal="left" vertical="top" wrapText="1"/>
      <protection/>
    </xf>
    <xf numFmtId="165" fontId="6" fillId="33" borderId="14" xfId="57" applyNumberFormat="1" applyFont="1" applyFill="1" applyBorder="1" applyAlignment="1">
      <alignment horizontal="right" vertical="top"/>
      <protection/>
    </xf>
    <xf numFmtId="0" fontId="5" fillId="0" borderId="13" xfId="57" applyFont="1" applyFill="1" applyBorder="1" applyAlignment="1">
      <alignment horizontal="left" vertical="top" wrapText="1"/>
      <protection/>
    </xf>
    <xf numFmtId="0" fontId="5" fillId="0" borderId="13" xfId="57" applyNumberFormat="1" applyFont="1" applyFill="1" applyBorder="1" applyAlignment="1">
      <alignment horizontal="center" vertical="top" wrapText="1"/>
      <protection/>
    </xf>
    <xf numFmtId="0" fontId="5" fillId="35" borderId="13" xfId="57" applyNumberFormat="1" applyFont="1" applyFill="1" applyBorder="1" applyAlignment="1">
      <alignment vertical="top"/>
      <protection/>
    </xf>
    <xf numFmtId="0" fontId="5" fillId="35" borderId="13" xfId="57" applyFont="1" applyFill="1" applyBorder="1" applyAlignment="1">
      <alignment horizontal="center" vertical="top"/>
      <protection/>
    </xf>
    <xf numFmtId="167" fontId="5" fillId="35" borderId="13" xfId="57" applyNumberFormat="1" applyFont="1" applyFill="1" applyBorder="1" applyAlignment="1">
      <alignment horizontal="center" vertical="top"/>
      <protection/>
    </xf>
    <xf numFmtId="0" fontId="5" fillId="0" borderId="13" xfId="57" applyFont="1" applyFill="1" applyBorder="1" applyAlignment="1">
      <alignment horizontal="center" vertical="top" wrapText="1"/>
      <protection/>
    </xf>
    <xf numFmtId="165" fontId="6" fillId="33" borderId="14" xfId="57" applyNumberFormat="1" applyFont="1" applyFill="1" applyBorder="1" applyAlignment="1">
      <alignment horizontal="left" vertical="top"/>
      <protection/>
    </xf>
    <xf numFmtId="0" fontId="5" fillId="33" borderId="13" xfId="0" applyFont="1" applyFill="1" applyBorder="1" applyAlignment="1">
      <alignment vertical="top" wrapText="1"/>
    </xf>
    <xf numFmtId="0" fontId="11" fillId="0" borderId="13" xfId="0" applyFont="1" applyFill="1" applyBorder="1" applyAlignment="1">
      <alignment horizontal="center" vertical="top"/>
    </xf>
    <xf numFmtId="0" fontId="12" fillId="0" borderId="13" xfId="0" applyFont="1" applyFill="1" applyBorder="1" applyAlignment="1">
      <alignment horizontal="center" vertical="top"/>
    </xf>
    <xf numFmtId="0" fontId="5" fillId="0" borderId="13" xfId="0" applyFont="1" applyFill="1" applyBorder="1" applyAlignment="1">
      <alignment vertical="top" wrapText="1"/>
    </xf>
    <xf numFmtId="0" fontId="5" fillId="33" borderId="13" xfId="57" applyFont="1" applyFill="1" applyBorder="1" applyAlignment="1" quotePrefix="1">
      <alignment vertical="top" wrapText="1"/>
      <protection/>
    </xf>
    <xf numFmtId="0" fontId="16" fillId="36" borderId="15" xfId="57" applyFont="1" applyFill="1" applyBorder="1" applyAlignment="1">
      <alignment horizontal="left" vertical="top"/>
      <protection/>
    </xf>
    <xf numFmtId="0" fontId="17" fillId="36" borderId="16" xfId="57" applyFont="1" applyFill="1" applyBorder="1" applyAlignment="1">
      <alignment vertical="top"/>
      <protection/>
    </xf>
    <xf numFmtId="0" fontId="6" fillId="37" borderId="11" xfId="57" applyFont="1" applyFill="1" applyBorder="1" applyAlignment="1">
      <alignment horizontal="center" textRotation="90"/>
      <protection/>
    </xf>
    <xf numFmtId="0" fontId="6" fillId="37" borderId="11" xfId="57" applyFont="1" applyFill="1" applyBorder="1" applyAlignment="1">
      <alignment horizontal="left"/>
      <protection/>
    </xf>
    <xf numFmtId="0" fontId="6" fillId="37" borderId="11" xfId="57" applyFont="1" applyFill="1" applyBorder="1" applyAlignment="1">
      <alignment horizontal="left" wrapText="1"/>
      <protection/>
    </xf>
    <xf numFmtId="0" fontId="6" fillId="37" borderId="11" xfId="57" applyFont="1" applyFill="1" applyBorder="1" applyAlignment="1">
      <alignment horizontal="center"/>
      <protection/>
    </xf>
    <xf numFmtId="0" fontId="6" fillId="37" borderId="11" xfId="57" applyFont="1" applyFill="1" applyBorder="1" applyAlignment="1">
      <alignment horizontal="center" wrapText="1"/>
      <protection/>
    </xf>
    <xf numFmtId="0" fontId="6" fillId="37" borderId="17" xfId="57" applyFont="1" applyFill="1" applyBorder="1" applyAlignment="1">
      <alignment horizontal="center" textRotation="90" wrapText="1"/>
      <protection/>
    </xf>
    <xf numFmtId="0" fontId="6" fillId="37" borderId="17" xfId="57" applyFont="1" applyFill="1" applyBorder="1" applyAlignment="1">
      <alignment horizontal="center" textRotation="90"/>
      <protection/>
    </xf>
    <xf numFmtId="0" fontId="6" fillId="37" borderId="11" xfId="0" applyFont="1" applyFill="1" applyBorder="1" applyAlignment="1">
      <alignment horizontal="center" wrapText="1"/>
    </xf>
    <xf numFmtId="0" fontId="6" fillId="37" borderId="17" xfId="57" applyFont="1" applyFill="1" applyBorder="1" applyAlignment="1">
      <alignment horizontal="center" wrapText="1"/>
      <protection/>
    </xf>
    <xf numFmtId="167" fontId="6" fillId="37" borderId="17" xfId="60" applyNumberFormat="1" applyFont="1" applyFill="1" applyBorder="1" applyAlignment="1">
      <alignment horizontal="center" textRotation="90" wrapText="1"/>
    </xf>
    <xf numFmtId="0" fontId="18" fillId="0" borderId="16" xfId="57" applyFont="1" applyFill="1" applyBorder="1" applyAlignment="1">
      <alignment vertical="top" wrapText="1"/>
      <protection/>
    </xf>
    <xf numFmtId="0" fontId="18" fillId="0" borderId="16" xfId="57" applyFont="1" applyFill="1" applyBorder="1" applyAlignment="1">
      <alignment vertical="top"/>
      <protection/>
    </xf>
    <xf numFmtId="0" fontId="18" fillId="0" borderId="16" xfId="57" applyFont="1" applyFill="1" applyBorder="1" applyAlignment="1">
      <alignment horizontal="center" vertical="top"/>
      <protection/>
    </xf>
    <xf numFmtId="0" fontId="18" fillId="0" borderId="16" xfId="57" applyFont="1" applyFill="1" applyBorder="1" applyAlignment="1">
      <alignment horizontal="right" vertical="top"/>
      <protection/>
    </xf>
    <xf numFmtId="165" fontId="18" fillId="0" borderId="16" xfId="57" applyNumberFormat="1" applyFont="1" applyFill="1" applyBorder="1" applyAlignment="1">
      <alignment horizontal="right" vertical="top"/>
      <protection/>
    </xf>
    <xf numFmtId="165" fontId="18" fillId="0" borderId="16" xfId="57" applyNumberFormat="1" applyFont="1" applyFill="1" applyBorder="1" applyAlignment="1">
      <alignment horizontal="center" vertical="top"/>
      <protection/>
    </xf>
    <xf numFmtId="0" fontId="19" fillId="0" borderId="16" xfId="57" applyFont="1" applyFill="1" applyBorder="1" applyAlignment="1">
      <alignment horizontal="center" vertical="top"/>
      <protection/>
    </xf>
    <xf numFmtId="0" fontId="18" fillId="0" borderId="16" xfId="0" applyFont="1" applyFill="1" applyBorder="1" applyAlignment="1">
      <alignment vertical="top"/>
    </xf>
    <xf numFmtId="167" fontId="18" fillId="0" borderId="18" xfId="60" applyNumberFormat="1" applyFont="1" applyFill="1" applyBorder="1" applyAlignment="1">
      <alignment horizontal="center" vertical="top"/>
    </xf>
    <xf numFmtId="0" fontId="6" fillId="37" borderId="11" xfId="57" applyFont="1" applyFill="1" applyBorder="1" applyAlignment="1">
      <alignment horizontal="center" wrapText="1"/>
      <protection/>
    </xf>
    <xf numFmtId="0" fontId="6" fillId="37" borderId="19" xfId="57" applyFont="1" applyFill="1" applyBorder="1" applyAlignment="1">
      <alignment horizontal="center" wrapText="1"/>
      <protection/>
    </xf>
    <xf numFmtId="0" fontId="6" fillId="37" borderId="20" xfId="57" applyFont="1" applyFill="1" applyBorder="1" applyAlignment="1">
      <alignment horizontal="center"/>
      <protection/>
    </xf>
    <xf numFmtId="165" fontId="18" fillId="0" borderId="0" xfId="57" applyNumberFormat="1" applyFont="1" applyFill="1" applyBorder="1" applyAlignment="1">
      <alignment horizontal="center" vertical="top"/>
      <protection/>
    </xf>
    <xf numFmtId="0" fontId="6" fillId="34" borderId="13" xfId="57" applyFont="1" applyFill="1" applyBorder="1" applyAlignment="1">
      <alignment horizontal="center" textRotation="90" wrapText="1"/>
      <protection/>
    </xf>
    <xf numFmtId="0" fontId="6" fillId="37" borderId="21" xfId="57" applyFont="1" applyFill="1" applyBorder="1" applyAlignment="1">
      <alignment horizontal="center" textRotation="90"/>
      <protection/>
    </xf>
    <xf numFmtId="0" fontId="6" fillId="37" borderId="22" xfId="57" applyFont="1" applyFill="1" applyBorder="1" applyAlignment="1">
      <alignment horizontal="center" textRotation="90"/>
      <protection/>
    </xf>
    <xf numFmtId="0" fontId="19" fillId="0" borderId="0" xfId="57" applyFont="1" applyFill="1" applyBorder="1" applyAlignment="1">
      <alignment horizontal="center" vertical="top"/>
      <protection/>
    </xf>
    <xf numFmtId="0" fontId="6" fillId="34" borderId="13" xfId="57" applyFont="1" applyFill="1" applyBorder="1" applyAlignment="1">
      <alignment horizontal="center" textRotation="90"/>
      <protection/>
    </xf>
    <xf numFmtId="0" fontId="6" fillId="0" borderId="14" xfId="57" applyFont="1" applyFill="1" applyBorder="1" applyAlignment="1">
      <alignment horizontal="right" vertical="top"/>
      <protection/>
    </xf>
    <xf numFmtId="0" fontId="6" fillId="33" borderId="14" xfId="57" applyFont="1" applyFill="1" applyBorder="1" applyAlignment="1">
      <alignment horizontal="right" vertical="top"/>
      <protection/>
    </xf>
    <xf numFmtId="0" fontId="6" fillId="33" borderId="13" xfId="0" applyFont="1" applyFill="1" applyBorder="1" applyAlignment="1">
      <alignment horizontal="center" vertical="center" wrapText="1"/>
    </xf>
    <xf numFmtId="0" fontId="13" fillId="0" borderId="10" xfId="0" applyFont="1" applyFill="1" applyBorder="1" applyAlignment="1">
      <alignment horizontal="left" wrapText="1"/>
    </xf>
    <xf numFmtId="0" fontId="6" fillId="33" borderId="0" xfId="57" applyFont="1" applyFill="1" applyBorder="1" applyAlignment="1">
      <alignment horizontal="right" vertical="top"/>
      <protection/>
    </xf>
    <xf numFmtId="0" fontId="6" fillId="33" borderId="14" xfId="57" applyFont="1" applyFill="1" applyBorder="1" applyAlignment="1">
      <alignment horizontal="right" vertical="top"/>
      <protection/>
    </xf>
    <xf numFmtId="0" fontId="13" fillId="33" borderId="0" xfId="0" applyFont="1" applyFill="1" applyBorder="1" applyAlignment="1">
      <alignment wrapText="1"/>
    </xf>
    <xf numFmtId="0" fontId="6" fillId="33" borderId="0" xfId="57" applyFont="1" applyFill="1" applyBorder="1" applyAlignment="1">
      <alignment horizontal="right" vertical="top"/>
      <protection/>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0" xfId="57" applyFont="1" applyFill="1" applyBorder="1" applyAlignment="1">
      <alignment horizontal="right" vertical="top"/>
      <protection/>
    </xf>
    <xf numFmtId="0" fontId="6" fillId="0" borderId="0" xfId="57" applyFont="1" applyFill="1" applyBorder="1" applyAlignment="1">
      <alignment horizontal="left" vertical="top"/>
      <protection/>
    </xf>
    <xf numFmtId="0" fontId="4" fillId="33" borderId="0" xfId="0" applyFont="1" applyFill="1" applyAlignment="1">
      <alignment horizontal="center"/>
    </xf>
    <xf numFmtId="0" fontId="3" fillId="33" borderId="0" xfId="0" applyFont="1" applyFill="1" applyAlignment="1">
      <alignment horizontal="left" vertical="top" wrapText="1"/>
    </xf>
    <xf numFmtId="0" fontId="3" fillId="33" borderId="0" xfId="0" applyFont="1" applyFill="1" applyAlignment="1">
      <alignment vertical="top" wrapText="1"/>
    </xf>
    <xf numFmtId="0" fontId="14" fillId="33" borderId="0" xfId="0" applyFont="1" applyFill="1" applyAlignment="1">
      <alignment horizontal="center" vertical="top"/>
    </xf>
    <xf numFmtId="0" fontId="0" fillId="33" borderId="0" xfId="0" applyFill="1" applyAlignment="1">
      <alignment vertical="top" wrapText="1"/>
    </xf>
    <xf numFmtId="0" fontId="6" fillId="38" borderId="0" xfId="0" applyFont="1" applyFill="1" applyBorder="1" applyAlignment="1">
      <alignment horizontal="right" vertical="center"/>
    </xf>
    <xf numFmtId="165" fontId="6" fillId="38" borderId="0" xfId="0" applyNumberFormat="1" applyFont="1" applyFill="1" applyBorder="1" applyAlignment="1">
      <alignment horizontal="left" vertical="center" wrapText="1"/>
    </xf>
    <xf numFmtId="0" fontId="6" fillId="38" borderId="0" xfId="0" applyFont="1" applyFill="1" applyBorder="1" applyAlignment="1">
      <alignment horizontal="center" vertical="center"/>
    </xf>
    <xf numFmtId="0" fontId="5" fillId="38" borderId="0" xfId="0" applyFont="1" applyFill="1" applyBorder="1" applyAlignment="1">
      <alignment vertical="center"/>
    </xf>
    <xf numFmtId="0" fontId="5" fillId="38" borderId="0" xfId="0" applyFont="1" applyFill="1" applyBorder="1" applyAlignment="1">
      <alignment vertical="center"/>
    </xf>
    <xf numFmtId="165" fontId="6" fillId="38" borderId="0" xfId="0" applyNumberFormat="1" applyFont="1" applyFill="1" applyBorder="1" applyAlignment="1">
      <alignment vertical="center"/>
    </xf>
    <xf numFmtId="165" fontId="6" fillId="33" borderId="0" xfId="0" applyNumberFormat="1" applyFont="1" applyFill="1" applyBorder="1" applyAlignment="1">
      <alignment horizontal="center" vertical="center"/>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0" fontId="6" fillId="33" borderId="0" xfId="0" applyFont="1" applyFill="1" applyBorder="1" applyAlignment="1">
      <alignment horizontal="center" vertical="center"/>
    </xf>
    <xf numFmtId="167" fontId="5" fillId="33" borderId="0" xfId="60" applyNumberFormat="1" applyFont="1" applyFill="1" applyBorder="1" applyAlignment="1">
      <alignment horizontal="center" vertical="center"/>
    </xf>
    <xf numFmtId="0" fontId="0" fillId="0" borderId="0" xfId="0" applyAlignment="1">
      <alignment vertical="center"/>
    </xf>
    <xf numFmtId="0" fontId="57" fillId="0" borderId="0" xfId="0" applyFont="1" applyFill="1" applyBorder="1" applyAlignment="1">
      <alignment horizontal="left" vertical="center"/>
    </xf>
    <xf numFmtId="0" fontId="58" fillId="33" borderId="0" xfId="0"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161925</xdr:rowOff>
    </xdr:from>
    <xdr:to>
      <xdr:col>2</xdr:col>
      <xdr:colOff>895350</xdr:colOff>
      <xdr:row>3</xdr:row>
      <xdr:rowOff>352425</xdr:rowOff>
    </xdr:to>
    <xdr:pic>
      <xdr:nvPicPr>
        <xdr:cNvPr id="1" name="Picture 2" descr="TDHCA Texas Flag Logo"/>
        <xdr:cNvPicPr preferRelativeResize="1">
          <a:picLocks noChangeAspect="1"/>
        </xdr:cNvPicPr>
      </xdr:nvPicPr>
      <xdr:blipFill>
        <a:blip r:embed="rId1"/>
        <a:stretch>
          <a:fillRect/>
        </a:stretch>
      </xdr:blipFill>
      <xdr:spPr>
        <a:xfrm>
          <a:off x="161925" y="161925"/>
          <a:ext cx="3648075"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F155"/>
  <sheetViews>
    <sheetView showGridLines="0" tabSelected="1" zoomScale="70" zoomScaleNormal="70" zoomScalePageLayoutView="0" workbookViewId="0" topLeftCell="A1">
      <selection activeCell="A5" sqref="A5"/>
    </sheetView>
  </sheetViews>
  <sheetFormatPr defaultColWidth="9.140625" defaultRowHeight="15"/>
  <cols>
    <col min="1" max="1" width="7.8515625" style="0" customWidth="1"/>
    <col min="2" max="2" width="35.8515625" style="0" customWidth="1"/>
    <col min="3" max="3" width="58.140625" style="0" bestFit="1" customWidth="1"/>
    <col min="4" max="4" width="22.00390625" style="0" bestFit="1" customWidth="1"/>
    <col min="5" max="5" width="8.421875" style="0" customWidth="1"/>
    <col min="6" max="6" width="13.00390625" style="0" customWidth="1"/>
    <col min="7" max="7" width="4.8515625" style="0" customWidth="1"/>
    <col min="8" max="8" width="6.00390625" style="0" customWidth="1"/>
    <col min="9" max="11" width="3.8515625" style="0" customWidth="1"/>
    <col min="12" max="12" width="12.140625" style="0" customWidth="1"/>
    <col min="13" max="13" width="6.7109375" style="0" customWidth="1"/>
    <col min="14" max="14" width="4.7109375" style="0" customWidth="1"/>
    <col min="15" max="15" width="4.28125" style="0" customWidth="1"/>
    <col min="16" max="16" width="16.140625" style="0" customWidth="1"/>
    <col min="17" max="17" width="15.421875" style="0" customWidth="1"/>
    <col min="19" max="19" width="25.140625" style="0" customWidth="1"/>
    <col min="20" max="20" width="21.00390625" style="0" customWidth="1"/>
    <col min="21" max="28" width="5.7109375" style="0" customWidth="1"/>
    <col min="29" max="29" width="18.00390625" style="0" customWidth="1"/>
    <col min="30" max="30" width="15.421875" style="0" customWidth="1"/>
    <col min="31" max="31" width="6.7109375" style="0" customWidth="1"/>
    <col min="32" max="32" width="7.28125" style="0" customWidth="1"/>
  </cols>
  <sheetData>
    <row r="1" spans="1:32" ht="39.75" customHeight="1">
      <c r="A1" s="177" t="s">
        <v>252</v>
      </c>
      <c r="B1" s="22"/>
      <c r="C1" s="72" t="s">
        <v>252</v>
      </c>
      <c r="D1" s="22"/>
      <c r="E1" s="22"/>
      <c r="F1" s="22"/>
      <c r="G1" s="22"/>
      <c r="H1" s="22"/>
      <c r="I1" s="22"/>
      <c r="J1" s="22"/>
      <c r="K1" s="22"/>
      <c r="L1" s="22"/>
      <c r="M1" s="1"/>
      <c r="N1" s="1"/>
      <c r="O1" s="1"/>
      <c r="P1" s="3"/>
      <c r="Q1" s="4"/>
      <c r="R1" s="65"/>
      <c r="S1" s="1"/>
      <c r="T1" s="1"/>
      <c r="U1" s="3"/>
      <c r="V1" s="3"/>
      <c r="W1" s="3"/>
      <c r="X1" s="3"/>
      <c r="Y1" s="3"/>
      <c r="Z1" s="3"/>
      <c r="AA1" s="42"/>
      <c r="AB1" s="42"/>
      <c r="AC1" s="1"/>
      <c r="AD1" s="1"/>
      <c r="AE1" s="3"/>
      <c r="AF1" s="5"/>
    </row>
    <row r="2" spans="1:32" ht="21.75" customHeight="1">
      <c r="A2" s="177" t="s">
        <v>253</v>
      </c>
      <c r="C2" s="73" t="s">
        <v>253</v>
      </c>
      <c r="D2" s="1"/>
      <c r="E2" s="3"/>
      <c r="F2" s="1"/>
      <c r="G2" s="1"/>
      <c r="H2" s="3"/>
      <c r="I2" s="3"/>
      <c r="J2" s="3"/>
      <c r="K2" s="3"/>
      <c r="L2" s="3"/>
      <c r="M2" s="1"/>
      <c r="N2" s="1"/>
      <c r="O2" s="1"/>
      <c r="P2" s="71"/>
      <c r="Q2" s="71"/>
      <c r="R2" s="71"/>
      <c r="S2" s="71"/>
      <c r="T2" s="71"/>
      <c r="U2" s="71"/>
      <c r="V2" s="71"/>
      <c r="W2" s="71"/>
      <c r="X2" s="71"/>
      <c r="Y2" s="71"/>
      <c r="Z2" s="71"/>
      <c r="AA2" s="71"/>
      <c r="AB2" s="71"/>
      <c r="AC2" s="71"/>
      <c r="AD2" s="1"/>
      <c r="AE2" s="3"/>
      <c r="AF2" s="5"/>
    </row>
    <row r="3" spans="1:32" ht="21.75" customHeight="1">
      <c r="A3" s="177" t="s">
        <v>446</v>
      </c>
      <c r="B3" s="3"/>
      <c r="C3" s="73" t="s">
        <v>446</v>
      </c>
      <c r="D3" s="1"/>
      <c r="E3" s="3"/>
      <c r="F3" s="1"/>
      <c r="G3" s="1"/>
      <c r="H3" s="3"/>
      <c r="I3" s="3"/>
      <c r="J3" s="3"/>
      <c r="K3" s="3"/>
      <c r="L3" s="3"/>
      <c r="M3" s="1"/>
      <c r="N3" s="1"/>
      <c r="O3" s="1"/>
      <c r="P3" s="71"/>
      <c r="Q3" s="71"/>
      <c r="R3" s="71"/>
      <c r="S3" s="71"/>
      <c r="T3" s="71"/>
      <c r="U3" s="71"/>
      <c r="V3" s="71"/>
      <c r="W3" s="71"/>
      <c r="X3" s="71"/>
      <c r="Y3" s="71"/>
      <c r="Z3" s="71"/>
      <c r="AA3" s="71"/>
      <c r="AB3" s="71"/>
      <c r="AC3" s="71"/>
      <c r="AD3" s="1"/>
      <c r="AE3" s="3"/>
      <c r="AF3" s="5"/>
    </row>
    <row r="4" spans="1:32" ht="73.5" customHeight="1">
      <c r="A4" s="152" t="s">
        <v>447</v>
      </c>
      <c r="B4" s="152"/>
      <c r="C4" s="152"/>
      <c r="D4" s="152"/>
      <c r="E4" s="152"/>
      <c r="F4" s="152"/>
      <c r="G4" s="152"/>
      <c r="H4" s="152"/>
      <c r="I4" s="152"/>
      <c r="J4" s="152"/>
      <c r="K4" s="74"/>
      <c r="L4" s="71"/>
      <c r="M4" s="71"/>
      <c r="N4" s="71"/>
      <c r="O4" s="71"/>
      <c r="P4" s="71"/>
      <c r="Q4" s="71"/>
      <c r="R4" s="71"/>
      <c r="S4" s="71"/>
      <c r="T4" s="71"/>
      <c r="U4" s="71"/>
      <c r="V4" s="71"/>
      <c r="W4" s="71"/>
      <c r="X4" s="71"/>
      <c r="Y4" s="71"/>
      <c r="Z4" s="71"/>
      <c r="AA4" s="71"/>
      <c r="AB4" s="71"/>
      <c r="AC4" s="71"/>
      <c r="AD4" s="14"/>
      <c r="AE4" s="14"/>
      <c r="AF4" s="25"/>
    </row>
    <row r="5" spans="1:32" ht="26.25" customHeight="1">
      <c r="A5" s="75"/>
      <c r="B5" s="41"/>
      <c r="C5" s="2"/>
      <c r="D5" s="1"/>
      <c r="E5" s="3"/>
      <c r="F5" s="1"/>
      <c r="G5" s="1"/>
      <c r="H5" s="3"/>
      <c r="I5" s="3"/>
      <c r="J5" s="3"/>
      <c r="K5" s="3"/>
      <c r="L5" s="3"/>
      <c r="M5" s="1"/>
      <c r="N5" s="1"/>
      <c r="O5" s="1"/>
      <c r="P5" s="71"/>
      <c r="Q5" s="71"/>
      <c r="R5" s="71"/>
      <c r="S5" s="71"/>
      <c r="T5" s="71"/>
      <c r="U5" s="71"/>
      <c r="V5" s="71"/>
      <c r="W5" s="71"/>
      <c r="X5" s="71"/>
      <c r="Y5" s="71"/>
      <c r="Z5" s="71"/>
      <c r="AA5" s="71"/>
      <c r="AB5" s="71"/>
      <c r="AC5" s="71"/>
      <c r="AD5" s="76"/>
      <c r="AE5" s="76"/>
      <c r="AF5" s="76"/>
    </row>
    <row r="6" spans="1:32" ht="42" customHeight="1">
      <c r="A6" s="149" t="s">
        <v>448</v>
      </c>
      <c r="B6" s="149"/>
      <c r="C6" s="149"/>
      <c r="D6" s="1"/>
      <c r="E6" s="3"/>
      <c r="F6" s="1"/>
      <c r="G6" s="1"/>
      <c r="H6" s="3"/>
      <c r="I6" s="3"/>
      <c r="J6" s="3"/>
      <c r="K6" s="3"/>
      <c r="L6" s="3"/>
      <c r="M6" s="1"/>
      <c r="N6" s="1"/>
      <c r="O6" s="1"/>
      <c r="P6" s="3"/>
      <c r="Q6" s="4"/>
      <c r="R6" s="65"/>
      <c r="S6" s="24"/>
      <c r="T6" s="24"/>
      <c r="U6" s="154" t="s">
        <v>394</v>
      </c>
      <c r="V6" s="155"/>
      <c r="W6" s="155"/>
      <c r="X6" s="155"/>
      <c r="Y6" s="155"/>
      <c r="Z6" s="155"/>
      <c r="AA6" s="155"/>
      <c r="AB6" s="156"/>
      <c r="AC6" s="1"/>
      <c r="AD6" s="148" t="s">
        <v>249</v>
      </c>
      <c r="AE6" s="148"/>
      <c r="AF6" s="148"/>
    </row>
    <row r="7" spans="1:32" ht="123" customHeight="1">
      <c r="A7" s="118" t="s">
        <v>215</v>
      </c>
      <c r="B7" s="119" t="s">
        <v>213</v>
      </c>
      <c r="C7" s="120" t="s">
        <v>223</v>
      </c>
      <c r="D7" s="119" t="s">
        <v>222</v>
      </c>
      <c r="E7" s="137" t="s">
        <v>449</v>
      </c>
      <c r="F7" s="119" t="s">
        <v>221</v>
      </c>
      <c r="G7" s="118" t="s">
        <v>224</v>
      </c>
      <c r="H7" s="118" t="s">
        <v>225</v>
      </c>
      <c r="I7" s="118" t="s">
        <v>226</v>
      </c>
      <c r="J7" s="118" t="s">
        <v>228</v>
      </c>
      <c r="K7" s="118" t="s">
        <v>227</v>
      </c>
      <c r="L7" s="118" t="s">
        <v>217</v>
      </c>
      <c r="M7" s="118" t="s">
        <v>220</v>
      </c>
      <c r="N7" s="118" t="s">
        <v>219</v>
      </c>
      <c r="O7" s="118" t="s">
        <v>218</v>
      </c>
      <c r="P7" s="122" t="s">
        <v>210</v>
      </c>
      <c r="Q7" s="138" t="s">
        <v>442</v>
      </c>
      <c r="R7" s="141" t="s">
        <v>450</v>
      </c>
      <c r="S7" s="139" t="s">
        <v>212</v>
      </c>
      <c r="T7" s="121" t="s">
        <v>230</v>
      </c>
      <c r="U7" s="123" t="s">
        <v>400</v>
      </c>
      <c r="V7" s="123" t="s">
        <v>401</v>
      </c>
      <c r="W7" s="123" t="s">
        <v>402</v>
      </c>
      <c r="X7" s="123" t="s">
        <v>403</v>
      </c>
      <c r="Y7" s="124" t="s">
        <v>404</v>
      </c>
      <c r="Z7" s="142" t="s">
        <v>406</v>
      </c>
      <c r="AA7" s="145" t="s">
        <v>405</v>
      </c>
      <c r="AB7" s="143" t="s">
        <v>399</v>
      </c>
      <c r="AC7" s="125" t="s">
        <v>443</v>
      </c>
      <c r="AD7" s="126" t="s">
        <v>211</v>
      </c>
      <c r="AE7" s="123" t="s">
        <v>337</v>
      </c>
      <c r="AF7" s="127" t="s">
        <v>214</v>
      </c>
    </row>
    <row r="8" spans="1:32" ht="18" customHeight="1">
      <c r="A8" s="116" t="s">
        <v>226</v>
      </c>
      <c r="B8" s="117"/>
      <c r="C8" s="128"/>
      <c r="D8" s="129"/>
      <c r="E8" s="130"/>
      <c r="F8" s="129"/>
      <c r="G8" s="130"/>
      <c r="H8" s="130"/>
      <c r="I8" s="130"/>
      <c r="J8" s="130"/>
      <c r="K8" s="130"/>
      <c r="L8" s="130"/>
      <c r="M8" s="131"/>
      <c r="N8" s="131"/>
      <c r="O8" s="131"/>
      <c r="P8" s="130"/>
      <c r="Q8" s="132"/>
      <c r="R8" s="140"/>
      <c r="S8" s="129"/>
      <c r="T8" s="129"/>
      <c r="U8" s="130"/>
      <c r="V8" s="130"/>
      <c r="W8" s="130"/>
      <c r="X8" s="130"/>
      <c r="Y8" s="130"/>
      <c r="Z8" s="130"/>
      <c r="AA8" s="144"/>
      <c r="AB8" s="134"/>
      <c r="AC8" s="135"/>
      <c r="AD8" s="129"/>
      <c r="AE8" s="130"/>
      <c r="AF8" s="136"/>
    </row>
    <row r="9" spans="1:32" ht="20.25" customHeight="1">
      <c r="A9" s="77">
        <v>13004</v>
      </c>
      <c r="B9" s="90" t="s">
        <v>12</v>
      </c>
      <c r="C9" s="91" t="s">
        <v>13</v>
      </c>
      <c r="D9" s="90" t="s">
        <v>14</v>
      </c>
      <c r="E9" s="93">
        <v>75662</v>
      </c>
      <c r="F9" s="90" t="s">
        <v>15</v>
      </c>
      <c r="G9" s="93">
        <v>4</v>
      </c>
      <c r="H9" s="92" t="s">
        <v>1</v>
      </c>
      <c r="I9" s="92" t="s">
        <v>20</v>
      </c>
      <c r="J9" s="92" t="s">
        <v>20</v>
      </c>
      <c r="K9" s="92"/>
      <c r="L9" s="92" t="s">
        <v>350</v>
      </c>
      <c r="M9" s="94">
        <v>56</v>
      </c>
      <c r="N9" s="94">
        <v>0</v>
      </c>
      <c r="O9" s="94">
        <v>56</v>
      </c>
      <c r="P9" s="92" t="s">
        <v>229</v>
      </c>
      <c r="Q9" s="95">
        <v>290711</v>
      </c>
      <c r="R9" s="84" t="s">
        <v>20</v>
      </c>
      <c r="S9" s="90" t="s">
        <v>3</v>
      </c>
      <c r="T9" s="90" t="s">
        <v>4</v>
      </c>
      <c r="U9" s="85">
        <v>107</v>
      </c>
      <c r="V9" s="85"/>
      <c r="W9" s="85">
        <v>10</v>
      </c>
      <c r="X9" s="85">
        <v>12</v>
      </c>
      <c r="Y9" s="85">
        <v>10</v>
      </c>
      <c r="Z9" s="85">
        <v>4</v>
      </c>
      <c r="AA9" s="97">
        <f aca="true" t="shared" si="0" ref="AA9:AA23">SUM(U9:Z9)</f>
        <v>143</v>
      </c>
      <c r="AB9" s="97" t="s">
        <v>393</v>
      </c>
      <c r="AC9" s="101" t="s">
        <v>444</v>
      </c>
      <c r="AD9" s="98">
        <v>48183010600</v>
      </c>
      <c r="AE9" s="92" t="s">
        <v>335</v>
      </c>
      <c r="AF9" s="99">
        <v>0.1</v>
      </c>
    </row>
    <row r="10" spans="1:32" ht="20.25" customHeight="1">
      <c r="A10" s="77">
        <v>13207</v>
      </c>
      <c r="B10" s="78" t="s">
        <v>260</v>
      </c>
      <c r="C10" s="79" t="s">
        <v>240</v>
      </c>
      <c r="D10" s="78" t="s">
        <v>162</v>
      </c>
      <c r="E10" s="80">
        <v>76550</v>
      </c>
      <c r="F10" s="78" t="s">
        <v>162</v>
      </c>
      <c r="G10" s="80">
        <v>8</v>
      </c>
      <c r="H10" s="81" t="s">
        <v>1</v>
      </c>
      <c r="I10" s="81" t="s">
        <v>20</v>
      </c>
      <c r="J10" s="81" t="s">
        <v>20</v>
      </c>
      <c r="K10" s="81"/>
      <c r="L10" s="81" t="s">
        <v>350</v>
      </c>
      <c r="M10" s="82">
        <v>40</v>
      </c>
      <c r="N10" s="82">
        <v>0</v>
      </c>
      <c r="O10" s="82">
        <v>40</v>
      </c>
      <c r="P10" s="81" t="s">
        <v>23</v>
      </c>
      <c r="Q10" s="83">
        <v>327223</v>
      </c>
      <c r="R10" s="84"/>
      <c r="S10" s="78" t="s">
        <v>159</v>
      </c>
      <c r="T10" s="78" t="s">
        <v>160</v>
      </c>
      <c r="U10" s="85">
        <v>101</v>
      </c>
      <c r="V10" s="85"/>
      <c r="W10" s="85">
        <v>10</v>
      </c>
      <c r="X10" s="85">
        <v>12</v>
      </c>
      <c r="Y10" s="85">
        <v>10</v>
      </c>
      <c r="Z10" s="85">
        <v>4</v>
      </c>
      <c r="AA10" s="86">
        <f t="shared" si="0"/>
        <v>137</v>
      </c>
      <c r="AB10" s="86" t="s">
        <v>393</v>
      </c>
      <c r="AC10" s="101" t="s">
        <v>444</v>
      </c>
      <c r="AD10" s="88">
        <v>48281950400</v>
      </c>
      <c r="AE10" s="81" t="s">
        <v>333</v>
      </c>
      <c r="AF10" s="89">
        <v>0.23399999999999999</v>
      </c>
    </row>
    <row r="11" spans="1:32" ht="20.25" customHeight="1">
      <c r="A11" s="77">
        <v>13212</v>
      </c>
      <c r="B11" s="90" t="s">
        <v>165</v>
      </c>
      <c r="C11" s="91" t="s">
        <v>296</v>
      </c>
      <c r="D11" s="78" t="s">
        <v>166</v>
      </c>
      <c r="E11" s="93">
        <v>77437</v>
      </c>
      <c r="F11" s="90" t="s">
        <v>167</v>
      </c>
      <c r="G11" s="93">
        <v>6</v>
      </c>
      <c r="H11" s="92" t="s">
        <v>1</v>
      </c>
      <c r="I11" s="92" t="s">
        <v>20</v>
      </c>
      <c r="J11" s="92"/>
      <c r="K11" s="92"/>
      <c r="L11" s="92" t="s">
        <v>350</v>
      </c>
      <c r="M11" s="94">
        <v>37</v>
      </c>
      <c r="N11" s="94">
        <v>1</v>
      </c>
      <c r="O11" s="94">
        <v>38</v>
      </c>
      <c r="P11" s="92" t="s">
        <v>23</v>
      </c>
      <c r="Q11" s="95">
        <v>332500</v>
      </c>
      <c r="R11" s="84" t="s">
        <v>20</v>
      </c>
      <c r="S11" s="90" t="s">
        <v>164</v>
      </c>
      <c r="T11" s="90" t="s">
        <v>262</v>
      </c>
      <c r="U11" s="85">
        <v>101</v>
      </c>
      <c r="V11" s="85"/>
      <c r="W11" s="85">
        <v>8</v>
      </c>
      <c r="X11" s="85">
        <v>12</v>
      </c>
      <c r="Y11" s="85">
        <v>14</v>
      </c>
      <c r="Z11" s="85">
        <v>0</v>
      </c>
      <c r="AA11" s="97">
        <f t="shared" si="0"/>
        <v>135</v>
      </c>
      <c r="AB11" s="97" t="s">
        <v>393</v>
      </c>
      <c r="AC11" s="101" t="s">
        <v>444</v>
      </c>
      <c r="AD11" s="98">
        <v>48481740800</v>
      </c>
      <c r="AE11" s="92" t="s">
        <v>336</v>
      </c>
      <c r="AF11" s="99">
        <v>0.19</v>
      </c>
    </row>
    <row r="12" spans="1:32" ht="20.25" customHeight="1">
      <c r="A12" s="77">
        <v>13252</v>
      </c>
      <c r="B12" s="90" t="s">
        <v>187</v>
      </c>
      <c r="C12" s="91" t="s">
        <v>239</v>
      </c>
      <c r="D12" s="90" t="s">
        <v>34</v>
      </c>
      <c r="E12" s="93">
        <v>78704</v>
      </c>
      <c r="F12" s="90" t="s">
        <v>35</v>
      </c>
      <c r="G12" s="93">
        <v>7</v>
      </c>
      <c r="H12" s="92" t="s">
        <v>24</v>
      </c>
      <c r="I12" s="92" t="s">
        <v>20</v>
      </c>
      <c r="J12" s="92"/>
      <c r="K12" s="92"/>
      <c r="L12" s="92" t="s">
        <v>351</v>
      </c>
      <c r="M12" s="94">
        <v>173</v>
      </c>
      <c r="N12" s="94">
        <v>0</v>
      </c>
      <c r="O12" s="94">
        <v>173</v>
      </c>
      <c r="P12" s="92" t="s">
        <v>229</v>
      </c>
      <c r="Q12" s="95">
        <v>2000000</v>
      </c>
      <c r="R12" s="96"/>
      <c r="S12" s="90" t="s">
        <v>261</v>
      </c>
      <c r="T12" s="90" t="s">
        <v>188</v>
      </c>
      <c r="U12" s="100">
        <v>98</v>
      </c>
      <c r="V12" s="100"/>
      <c r="W12" s="100">
        <v>10</v>
      </c>
      <c r="X12" s="100">
        <v>12</v>
      </c>
      <c r="Y12" s="100">
        <v>14</v>
      </c>
      <c r="Z12" s="100">
        <v>0</v>
      </c>
      <c r="AA12" s="97">
        <f t="shared" si="0"/>
        <v>134</v>
      </c>
      <c r="AB12" s="97" t="s">
        <v>393</v>
      </c>
      <c r="AC12" s="101" t="s">
        <v>444</v>
      </c>
      <c r="AD12" s="98">
        <v>48453001305</v>
      </c>
      <c r="AE12" s="92" t="s">
        <v>334</v>
      </c>
      <c r="AF12" s="99">
        <v>0.267</v>
      </c>
    </row>
    <row r="13" spans="1:32" ht="20.25" customHeight="1">
      <c r="A13" s="77">
        <v>13119</v>
      </c>
      <c r="B13" s="90" t="s">
        <v>265</v>
      </c>
      <c r="C13" s="91" t="s">
        <v>241</v>
      </c>
      <c r="D13" s="90" t="s">
        <v>117</v>
      </c>
      <c r="E13" s="93">
        <v>78102</v>
      </c>
      <c r="F13" s="90" t="s">
        <v>118</v>
      </c>
      <c r="G13" s="93">
        <v>10</v>
      </c>
      <c r="H13" s="92" t="s">
        <v>1</v>
      </c>
      <c r="I13" s="92" t="s">
        <v>20</v>
      </c>
      <c r="J13" s="92" t="s">
        <v>20</v>
      </c>
      <c r="K13" s="92" t="s">
        <v>20</v>
      </c>
      <c r="L13" s="92" t="s">
        <v>352</v>
      </c>
      <c r="M13" s="94">
        <v>76</v>
      </c>
      <c r="N13" s="94">
        <v>0</v>
      </c>
      <c r="O13" s="94">
        <v>76</v>
      </c>
      <c r="P13" s="92" t="s">
        <v>229</v>
      </c>
      <c r="Q13" s="95">
        <v>391709</v>
      </c>
      <c r="R13" s="96" t="s">
        <v>20</v>
      </c>
      <c r="S13" s="90" t="s">
        <v>74</v>
      </c>
      <c r="T13" s="90" t="s">
        <v>116</v>
      </c>
      <c r="U13" s="100">
        <v>100</v>
      </c>
      <c r="V13" s="100"/>
      <c r="W13" s="100">
        <v>8</v>
      </c>
      <c r="X13" s="100">
        <v>12</v>
      </c>
      <c r="Y13" s="100">
        <v>10</v>
      </c>
      <c r="Z13" s="100">
        <v>4</v>
      </c>
      <c r="AA13" s="97">
        <f t="shared" si="0"/>
        <v>134</v>
      </c>
      <c r="AB13" s="97" t="s">
        <v>393</v>
      </c>
      <c r="AC13" s="101" t="s">
        <v>444</v>
      </c>
      <c r="AD13" s="98">
        <v>48025950300</v>
      </c>
      <c r="AE13" s="92" t="s">
        <v>334</v>
      </c>
      <c r="AF13" s="99">
        <v>0.156</v>
      </c>
    </row>
    <row r="14" spans="1:32" ht="20.25" customHeight="1">
      <c r="A14" s="77">
        <v>13003</v>
      </c>
      <c r="B14" s="90" t="s">
        <v>8</v>
      </c>
      <c r="C14" s="91" t="s">
        <v>9</v>
      </c>
      <c r="D14" s="90" t="s">
        <v>10</v>
      </c>
      <c r="E14" s="93">
        <v>75144</v>
      </c>
      <c r="F14" s="90" t="s">
        <v>11</v>
      </c>
      <c r="G14" s="93">
        <v>3</v>
      </c>
      <c r="H14" s="92" t="s">
        <v>1</v>
      </c>
      <c r="I14" s="92" t="s">
        <v>20</v>
      </c>
      <c r="J14" s="92" t="s">
        <v>20</v>
      </c>
      <c r="K14" s="92"/>
      <c r="L14" s="92" t="s">
        <v>350</v>
      </c>
      <c r="M14" s="94">
        <v>32</v>
      </c>
      <c r="N14" s="94">
        <v>0</v>
      </c>
      <c r="O14" s="94">
        <v>32</v>
      </c>
      <c r="P14" s="92" t="s">
        <v>229</v>
      </c>
      <c r="Q14" s="95">
        <v>226432</v>
      </c>
      <c r="R14" s="84" t="s">
        <v>20</v>
      </c>
      <c r="S14" s="90" t="s">
        <v>3</v>
      </c>
      <c r="T14" s="90" t="s">
        <v>4</v>
      </c>
      <c r="U14" s="100">
        <v>99</v>
      </c>
      <c r="V14" s="100"/>
      <c r="W14" s="100">
        <v>8</v>
      </c>
      <c r="X14" s="100">
        <v>12</v>
      </c>
      <c r="Y14" s="100">
        <v>10</v>
      </c>
      <c r="Z14" s="100">
        <v>4</v>
      </c>
      <c r="AA14" s="97">
        <f t="shared" si="0"/>
        <v>133</v>
      </c>
      <c r="AB14" s="97" t="s">
        <v>393</v>
      </c>
      <c r="AC14" s="101" t="s">
        <v>444</v>
      </c>
      <c r="AD14" s="98">
        <v>48349970600</v>
      </c>
      <c r="AE14" s="92" t="s">
        <v>333</v>
      </c>
      <c r="AF14" s="99">
        <v>0.174</v>
      </c>
    </row>
    <row r="15" spans="1:32" ht="20.25" customHeight="1">
      <c r="A15" s="77">
        <v>13048</v>
      </c>
      <c r="B15" s="90" t="s">
        <v>204</v>
      </c>
      <c r="C15" s="91" t="s">
        <v>304</v>
      </c>
      <c r="D15" s="90" t="s">
        <v>206</v>
      </c>
      <c r="E15" s="93">
        <v>77371</v>
      </c>
      <c r="F15" s="90" t="s">
        <v>263</v>
      </c>
      <c r="G15" s="93">
        <v>5</v>
      </c>
      <c r="H15" s="92" t="s">
        <v>1</v>
      </c>
      <c r="I15" s="92" t="s">
        <v>20</v>
      </c>
      <c r="J15" s="92" t="s">
        <v>20</v>
      </c>
      <c r="K15" s="92"/>
      <c r="L15" s="92" t="s">
        <v>350</v>
      </c>
      <c r="M15" s="94">
        <v>32</v>
      </c>
      <c r="N15" s="94">
        <v>0</v>
      </c>
      <c r="O15" s="94">
        <v>32</v>
      </c>
      <c r="P15" s="92" t="s">
        <v>23</v>
      </c>
      <c r="Q15" s="95">
        <v>186676</v>
      </c>
      <c r="R15" s="84" t="s">
        <v>20</v>
      </c>
      <c r="S15" s="90" t="s">
        <v>264</v>
      </c>
      <c r="T15" s="90" t="s">
        <v>205</v>
      </c>
      <c r="U15" s="100">
        <v>99</v>
      </c>
      <c r="V15" s="100">
        <v>-1</v>
      </c>
      <c r="W15" s="100">
        <v>8</v>
      </c>
      <c r="X15" s="100">
        <v>12</v>
      </c>
      <c r="Y15" s="100">
        <v>10</v>
      </c>
      <c r="Z15" s="100">
        <v>4</v>
      </c>
      <c r="AA15" s="97">
        <f t="shared" si="0"/>
        <v>132</v>
      </c>
      <c r="AB15" s="97" t="s">
        <v>393</v>
      </c>
      <c r="AC15" s="101" t="s">
        <v>444</v>
      </c>
      <c r="AD15" s="98">
        <v>48407200101</v>
      </c>
      <c r="AE15" s="92" t="s">
        <v>334</v>
      </c>
      <c r="AF15" s="99">
        <v>0.225</v>
      </c>
    </row>
    <row r="16" spans="1:32" ht="20.25" customHeight="1">
      <c r="A16" s="77">
        <v>13234</v>
      </c>
      <c r="B16" s="78" t="s">
        <v>257</v>
      </c>
      <c r="C16" s="79" t="s">
        <v>301</v>
      </c>
      <c r="D16" s="78" t="s">
        <v>31</v>
      </c>
      <c r="E16" s="80">
        <v>75224</v>
      </c>
      <c r="F16" s="78" t="s">
        <v>31</v>
      </c>
      <c r="G16" s="80">
        <v>3</v>
      </c>
      <c r="H16" s="81" t="s">
        <v>24</v>
      </c>
      <c r="I16" s="81" t="s">
        <v>20</v>
      </c>
      <c r="J16" s="81"/>
      <c r="K16" s="81" t="s">
        <v>20</v>
      </c>
      <c r="L16" s="81" t="s">
        <v>351</v>
      </c>
      <c r="M16" s="82">
        <v>160</v>
      </c>
      <c r="N16" s="82">
        <v>0</v>
      </c>
      <c r="O16" s="82">
        <v>160</v>
      </c>
      <c r="P16" s="81" t="s">
        <v>229</v>
      </c>
      <c r="Q16" s="83">
        <v>2000000</v>
      </c>
      <c r="R16" s="84"/>
      <c r="S16" s="78" t="s">
        <v>175</v>
      </c>
      <c r="T16" s="78" t="s">
        <v>68</v>
      </c>
      <c r="U16" s="85">
        <v>96</v>
      </c>
      <c r="V16" s="85"/>
      <c r="W16" s="85">
        <v>8</v>
      </c>
      <c r="X16" s="85">
        <v>12</v>
      </c>
      <c r="Y16" s="85">
        <v>10</v>
      </c>
      <c r="Z16" s="85">
        <v>4</v>
      </c>
      <c r="AA16" s="86">
        <f t="shared" si="0"/>
        <v>130</v>
      </c>
      <c r="AB16" s="86" t="s">
        <v>393</v>
      </c>
      <c r="AC16" s="101" t="s">
        <v>444</v>
      </c>
      <c r="AD16" s="98">
        <v>48113006200</v>
      </c>
      <c r="AE16" s="92" t="s">
        <v>334</v>
      </c>
      <c r="AF16" s="99">
        <v>0.24100000000000002</v>
      </c>
    </row>
    <row r="17" spans="1:32" ht="42" customHeight="1">
      <c r="A17" s="77">
        <v>13047</v>
      </c>
      <c r="B17" s="104" t="s">
        <v>57</v>
      </c>
      <c r="C17" s="79" t="s">
        <v>242</v>
      </c>
      <c r="D17" s="79" t="s">
        <v>60</v>
      </c>
      <c r="E17" s="105" t="s">
        <v>61</v>
      </c>
      <c r="F17" s="79" t="s">
        <v>62</v>
      </c>
      <c r="G17" s="80"/>
      <c r="H17" s="81" t="s">
        <v>1</v>
      </c>
      <c r="I17" s="81" t="s">
        <v>20</v>
      </c>
      <c r="J17" s="81" t="s">
        <v>20</v>
      </c>
      <c r="K17" s="81"/>
      <c r="L17" s="81" t="s">
        <v>350</v>
      </c>
      <c r="M17" s="82">
        <v>40</v>
      </c>
      <c r="N17" s="82">
        <v>0</v>
      </c>
      <c r="O17" s="82">
        <v>40</v>
      </c>
      <c r="P17" s="81" t="s">
        <v>229</v>
      </c>
      <c r="Q17" s="83">
        <v>306739</v>
      </c>
      <c r="R17" s="84"/>
      <c r="S17" s="78" t="s">
        <v>58</v>
      </c>
      <c r="T17" s="78" t="s">
        <v>59</v>
      </c>
      <c r="U17" s="85">
        <v>92</v>
      </c>
      <c r="V17" s="85"/>
      <c r="W17" s="85">
        <v>10</v>
      </c>
      <c r="X17" s="85">
        <v>12</v>
      </c>
      <c r="Y17" s="85">
        <v>10</v>
      </c>
      <c r="Z17" s="85">
        <v>4</v>
      </c>
      <c r="AA17" s="86">
        <f t="shared" si="0"/>
        <v>128</v>
      </c>
      <c r="AB17" s="86" t="s">
        <v>393</v>
      </c>
      <c r="AC17" s="101" t="s">
        <v>444</v>
      </c>
      <c r="AD17" s="106"/>
      <c r="AE17" s="107"/>
      <c r="AF17" s="108"/>
    </row>
    <row r="18" spans="1:32" ht="20.25" customHeight="1">
      <c r="A18" s="77">
        <v>13006</v>
      </c>
      <c r="B18" s="78" t="s">
        <v>255</v>
      </c>
      <c r="C18" s="79" t="s">
        <v>259</v>
      </c>
      <c r="D18" s="78" t="s">
        <v>103</v>
      </c>
      <c r="E18" s="80">
        <v>75551</v>
      </c>
      <c r="F18" s="78" t="s">
        <v>104</v>
      </c>
      <c r="G18" s="80">
        <v>4</v>
      </c>
      <c r="H18" s="81" t="s">
        <v>1</v>
      </c>
      <c r="I18" s="81" t="s">
        <v>20</v>
      </c>
      <c r="J18" s="81" t="s">
        <v>20</v>
      </c>
      <c r="K18" s="81"/>
      <c r="L18" s="81" t="s">
        <v>350</v>
      </c>
      <c r="M18" s="82">
        <v>72</v>
      </c>
      <c r="N18" s="82">
        <v>0</v>
      </c>
      <c r="O18" s="82">
        <v>72</v>
      </c>
      <c r="P18" s="81" t="s">
        <v>229</v>
      </c>
      <c r="Q18" s="83">
        <v>456288</v>
      </c>
      <c r="R18" s="84" t="s">
        <v>20</v>
      </c>
      <c r="S18" s="78" t="s">
        <v>232</v>
      </c>
      <c r="T18" s="78" t="s">
        <v>233</v>
      </c>
      <c r="U18" s="85">
        <v>94</v>
      </c>
      <c r="V18" s="85">
        <v>-3</v>
      </c>
      <c r="W18" s="85">
        <v>10</v>
      </c>
      <c r="X18" s="85">
        <v>12</v>
      </c>
      <c r="Y18" s="85">
        <v>10</v>
      </c>
      <c r="Z18" s="85">
        <v>4</v>
      </c>
      <c r="AA18" s="86">
        <f t="shared" si="0"/>
        <v>127</v>
      </c>
      <c r="AB18" s="86" t="s">
        <v>393</v>
      </c>
      <c r="AC18" s="101" t="s">
        <v>444</v>
      </c>
      <c r="AD18" s="98">
        <v>48067950400</v>
      </c>
      <c r="AE18" s="92" t="s">
        <v>333</v>
      </c>
      <c r="AF18" s="99">
        <v>0.266</v>
      </c>
    </row>
    <row r="19" spans="1:32" ht="20.25" customHeight="1">
      <c r="A19" s="77">
        <v>13089</v>
      </c>
      <c r="B19" s="78" t="s">
        <v>207</v>
      </c>
      <c r="C19" s="79" t="s">
        <v>234</v>
      </c>
      <c r="D19" s="78" t="s">
        <v>203</v>
      </c>
      <c r="E19" s="80">
        <v>75904</v>
      </c>
      <c r="F19" s="78" t="s">
        <v>30</v>
      </c>
      <c r="G19" s="80">
        <v>5</v>
      </c>
      <c r="H19" s="81" t="s">
        <v>1</v>
      </c>
      <c r="I19" s="81" t="s">
        <v>20</v>
      </c>
      <c r="J19" s="81"/>
      <c r="K19" s="81" t="s">
        <v>20</v>
      </c>
      <c r="L19" s="81" t="s">
        <v>350</v>
      </c>
      <c r="M19" s="82">
        <v>94</v>
      </c>
      <c r="N19" s="82">
        <v>0</v>
      </c>
      <c r="O19" s="82">
        <v>94</v>
      </c>
      <c r="P19" s="81" t="s">
        <v>229</v>
      </c>
      <c r="Q19" s="83">
        <v>860855</v>
      </c>
      <c r="R19" s="84" t="s">
        <v>20</v>
      </c>
      <c r="S19" s="78" t="s">
        <v>41</v>
      </c>
      <c r="T19" s="78" t="s">
        <v>29</v>
      </c>
      <c r="U19" s="85">
        <v>89</v>
      </c>
      <c r="V19" s="85"/>
      <c r="W19" s="85">
        <v>8</v>
      </c>
      <c r="X19" s="85">
        <v>12</v>
      </c>
      <c r="Y19" s="85">
        <v>14</v>
      </c>
      <c r="Z19" s="85">
        <v>0</v>
      </c>
      <c r="AA19" s="86">
        <f t="shared" si="0"/>
        <v>123</v>
      </c>
      <c r="AB19" s="86" t="s">
        <v>393</v>
      </c>
      <c r="AC19" s="101" t="s">
        <v>444</v>
      </c>
      <c r="AD19" s="98">
        <v>48005000500</v>
      </c>
      <c r="AE19" s="92" t="s">
        <v>333</v>
      </c>
      <c r="AF19" s="99">
        <v>0.36700000000000005</v>
      </c>
    </row>
    <row r="20" spans="1:32" ht="20.25" customHeight="1">
      <c r="A20" s="77">
        <v>13007</v>
      </c>
      <c r="B20" s="90" t="s">
        <v>256</v>
      </c>
      <c r="C20" s="91" t="s">
        <v>295</v>
      </c>
      <c r="D20" s="90" t="s">
        <v>231</v>
      </c>
      <c r="E20" s="93">
        <v>75563</v>
      </c>
      <c r="F20" s="90" t="s">
        <v>104</v>
      </c>
      <c r="G20" s="93">
        <v>4</v>
      </c>
      <c r="H20" s="92" t="s">
        <v>1</v>
      </c>
      <c r="I20" s="92" t="s">
        <v>20</v>
      </c>
      <c r="J20" s="92" t="s">
        <v>20</v>
      </c>
      <c r="K20" s="92"/>
      <c r="L20" s="92" t="s">
        <v>350</v>
      </c>
      <c r="M20" s="94">
        <v>24</v>
      </c>
      <c r="N20" s="94">
        <v>0</v>
      </c>
      <c r="O20" s="94">
        <v>24</v>
      </c>
      <c r="P20" s="92" t="s">
        <v>229</v>
      </c>
      <c r="Q20" s="95">
        <v>190179</v>
      </c>
      <c r="R20" s="96" t="s">
        <v>20</v>
      </c>
      <c r="S20" s="90" t="s">
        <v>232</v>
      </c>
      <c r="T20" s="90" t="s">
        <v>233</v>
      </c>
      <c r="U20" s="85">
        <v>93</v>
      </c>
      <c r="V20" s="85">
        <f>-5-3</f>
        <v>-8</v>
      </c>
      <c r="W20" s="85">
        <v>10</v>
      </c>
      <c r="X20" s="85">
        <v>12</v>
      </c>
      <c r="Y20" s="85">
        <v>10</v>
      </c>
      <c r="Z20" s="85">
        <v>4</v>
      </c>
      <c r="AA20" s="97">
        <f t="shared" si="0"/>
        <v>121</v>
      </c>
      <c r="AB20" s="97" t="s">
        <v>393</v>
      </c>
      <c r="AC20" s="101" t="s">
        <v>444</v>
      </c>
      <c r="AD20" s="98">
        <v>48067950600</v>
      </c>
      <c r="AE20" s="92" t="s">
        <v>334</v>
      </c>
      <c r="AF20" s="99">
        <v>0.184</v>
      </c>
    </row>
    <row r="21" spans="1:32" ht="20.25" customHeight="1">
      <c r="A21" s="77">
        <v>13001</v>
      </c>
      <c r="B21" s="78" t="s">
        <v>2</v>
      </c>
      <c r="C21" s="79" t="s">
        <v>5</v>
      </c>
      <c r="D21" s="78" t="s">
        <v>6</v>
      </c>
      <c r="E21" s="80">
        <v>75148</v>
      </c>
      <c r="F21" s="78" t="s">
        <v>7</v>
      </c>
      <c r="G21" s="80">
        <v>4</v>
      </c>
      <c r="H21" s="81" t="s">
        <v>1</v>
      </c>
      <c r="I21" s="81" t="s">
        <v>20</v>
      </c>
      <c r="J21" s="81" t="s">
        <v>20</v>
      </c>
      <c r="K21" s="81"/>
      <c r="L21" s="81" t="s">
        <v>350</v>
      </c>
      <c r="M21" s="82">
        <v>36</v>
      </c>
      <c r="N21" s="82">
        <v>0</v>
      </c>
      <c r="O21" s="82">
        <v>36</v>
      </c>
      <c r="P21" s="109" t="s">
        <v>229</v>
      </c>
      <c r="Q21" s="83">
        <v>240606</v>
      </c>
      <c r="R21" s="84" t="s">
        <v>20</v>
      </c>
      <c r="S21" s="78" t="s">
        <v>3</v>
      </c>
      <c r="T21" s="78" t="s">
        <v>4</v>
      </c>
      <c r="U21" s="85">
        <v>87</v>
      </c>
      <c r="V21" s="85">
        <v>-1</v>
      </c>
      <c r="W21" s="85">
        <v>8</v>
      </c>
      <c r="X21" s="85">
        <v>12</v>
      </c>
      <c r="Y21" s="85">
        <v>10</v>
      </c>
      <c r="Z21" s="85">
        <v>4</v>
      </c>
      <c r="AA21" s="86">
        <f t="shared" si="0"/>
        <v>120</v>
      </c>
      <c r="AB21" s="86" t="s">
        <v>393</v>
      </c>
      <c r="AC21" s="101" t="s">
        <v>444</v>
      </c>
      <c r="AD21" s="98">
        <v>48213951000</v>
      </c>
      <c r="AE21" s="92" t="s">
        <v>333</v>
      </c>
      <c r="AF21" s="99">
        <v>0.182</v>
      </c>
    </row>
    <row r="22" spans="1:32" ht="20.25" customHeight="1">
      <c r="A22" s="77">
        <v>13232</v>
      </c>
      <c r="B22" s="78" t="s">
        <v>267</v>
      </c>
      <c r="C22" s="79" t="s">
        <v>238</v>
      </c>
      <c r="D22" s="78" t="s">
        <v>19</v>
      </c>
      <c r="E22" s="80">
        <v>75964</v>
      </c>
      <c r="F22" s="78" t="s">
        <v>19</v>
      </c>
      <c r="G22" s="80">
        <v>5</v>
      </c>
      <c r="H22" s="81" t="s">
        <v>1</v>
      </c>
      <c r="I22" s="81" t="s">
        <v>20</v>
      </c>
      <c r="J22" s="81"/>
      <c r="K22" s="81"/>
      <c r="L22" s="81" t="s">
        <v>350</v>
      </c>
      <c r="M22" s="82">
        <v>100</v>
      </c>
      <c r="N22" s="82">
        <v>0</v>
      </c>
      <c r="O22" s="82">
        <v>100</v>
      </c>
      <c r="P22" s="81" t="s">
        <v>23</v>
      </c>
      <c r="Q22" s="83">
        <v>714418</v>
      </c>
      <c r="R22" s="84" t="s">
        <v>20</v>
      </c>
      <c r="S22" s="78" t="s">
        <v>75</v>
      </c>
      <c r="T22" s="78" t="s">
        <v>174</v>
      </c>
      <c r="U22" s="85">
        <v>85</v>
      </c>
      <c r="V22" s="85"/>
      <c r="W22" s="85">
        <v>8</v>
      </c>
      <c r="X22" s="85">
        <v>12</v>
      </c>
      <c r="Y22" s="85">
        <v>10</v>
      </c>
      <c r="Z22" s="85">
        <v>4</v>
      </c>
      <c r="AA22" s="86">
        <f t="shared" si="0"/>
        <v>119</v>
      </c>
      <c r="AB22" s="86" t="s">
        <v>393</v>
      </c>
      <c r="AC22" s="101" t="s">
        <v>444</v>
      </c>
      <c r="AD22" s="98">
        <v>48347950700</v>
      </c>
      <c r="AE22" s="92" t="s">
        <v>333</v>
      </c>
      <c r="AF22" s="99">
        <v>0.507</v>
      </c>
    </row>
    <row r="23" spans="1:32" ht="20.25" customHeight="1">
      <c r="A23" s="77">
        <v>13069</v>
      </c>
      <c r="B23" s="90" t="s">
        <v>248</v>
      </c>
      <c r="C23" s="91" t="s">
        <v>305</v>
      </c>
      <c r="D23" s="90" t="s">
        <v>39</v>
      </c>
      <c r="E23" s="93">
        <v>75702</v>
      </c>
      <c r="F23" s="90" t="s">
        <v>40</v>
      </c>
      <c r="G23" s="93">
        <v>4</v>
      </c>
      <c r="H23" s="92" t="s">
        <v>24</v>
      </c>
      <c r="I23" s="92" t="s">
        <v>20</v>
      </c>
      <c r="J23" s="92"/>
      <c r="K23" s="92"/>
      <c r="L23" s="92" t="s">
        <v>350</v>
      </c>
      <c r="M23" s="94">
        <v>120</v>
      </c>
      <c r="N23" s="94">
        <v>0</v>
      </c>
      <c r="O23" s="94">
        <v>120</v>
      </c>
      <c r="P23" s="92" t="s">
        <v>229</v>
      </c>
      <c r="Q23" s="95">
        <v>1194270</v>
      </c>
      <c r="R23" s="96" t="s">
        <v>20</v>
      </c>
      <c r="S23" s="90" t="s">
        <v>70</v>
      </c>
      <c r="T23" s="90" t="s">
        <v>71</v>
      </c>
      <c r="U23" s="85">
        <v>88</v>
      </c>
      <c r="V23" s="85"/>
      <c r="W23" s="85">
        <v>8</v>
      </c>
      <c r="X23" s="85">
        <v>0</v>
      </c>
      <c r="Y23" s="85">
        <v>14</v>
      </c>
      <c r="Z23" s="85">
        <v>0</v>
      </c>
      <c r="AA23" s="86">
        <f t="shared" si="0"/>
        <v>110</v>
      </c>
      <c r="AB23" s="86" t="s">
        <v>393</v>
      </c>
      <c r="AC23" s="101" t="s">
        <v>444</v>
      </c>
      <c r="AD23" s="98">
        <v>48423000201</v>
      </c>
      <c r="AE23" s="92" t="s">
        <v>333</v>
      </c>
      <c r="AF23" s="99">
        <v>0.33899999999999997</v>
      </c>
    </row>
    <row r="24" spans="1:32" ht="18" customHeight="1">
      <c r="A24" s="153" t="s">
        <v>247</v>
      </c>
      <c r="B24" s="153"/>
      <c r="C24" s="19">
        <v>8800591</v>
      </c>
      <c r="D24" s="150" t="s">
        <v>246</v>
      </c>
      <c r="E24" s="150"/>
      <c r="F24" s="150"/>
      <c r="G24" s="150"/>
      <c r="H24" s="150"/>
      <c r="I24" s="150"/>
      <c r="J24" s="150"/>
      <c r="K24" s="150"/>
      <c r="L24" s="150"/>
      <c r="M24" s="150"/>
      <c r="N24" s="150"/>
      <c r="O24" s="150"/>
      <c r="P24" s="150"/>
      <c r="Q24" s="15">
        <f>SUM(Q9:Q23)</f>
        <v>9718606</v>
      </c>
      <c r="R24" s="66"/>
      <c r="S24" s="6"/>
      <c r="T24" s="6"/>
      <c r="U24" s="3"/>
      <c r="V24" s="3"/>
      <c r="W24" s="3"/>
      <c r="X24" s="3"/>
      <c r="Y24" s="3"/>
      <c r="Z24" s="3"/>
      <c r="AA24" s="42"/>
      <c r="AB24" s="42"/>
      <c r="AC24" s="1"/>
      <c r="AD24" s="6"/>
      <c r="AE24" s="9" t="s">
        <v>216</v>
      </c>
      <c r="AF24" s="26" t="s">
        <v>216</v>
      </c>
    </row>
    <row r="25" spans="1:32" ht="18" customHeight="1">
      <c r="A25" s="153" t="s">
        <v>254</v>
      </c>
      <c r="B25" s="153"/>
      <c r="C25" s="19">
        <v>2937270</v>
      </c>
      <c r="D25" s="6"/>
      <c r="E25" s="9"/>
      <c r="F25" s="6"/>
      <c r="G25" s="9"/>
      <c r="H25" s="9"/>
      <c r="I25" s="9"/>
      <c r="J25" s="9"/>
      <c r="K25" s="9"/>
      <c r="L25" s="35"/>
      <c r="M25" s="10"/>
      <c r="N25" s="10"/>
      <c r="O25" s="10"/>
      <c r="P25" s="35"/>
      <c r="Q25" s="11"/>
      <c r="R25" s="35"/>
      <c r="S25" s="6"/>
      <c r="T25" s="6"/>
      <c r="U25" s="3"/>
      <c r="V25" s="3"/>
      <c r="W25" s="3"/>
      <c r="X25" s="30"/>
      <c r="Y25" s="30"/>
      <c r="Z25" s="30"/>
      <c r="AA25" s="42"/>
      <c r="AB25" s="42"/>
      <c r="AC25" s="1"/>
      <c r="AD25" s="6"/>
      <c r="AE25" s="9" t="s">
        <v>216</v>
      </c>
      <c r="AF25" s="26" t="s">
        <v>216</v>
      </c>
    </row>
    <row r="26" spans="1:32" ht="18" customHeight="1">
      <c r="A26" s="17"/>
      <c r="B26" s="6"/>
      <c r="C26" s="7"/>
      <c r="D26" s="6"/>
      <c r="E26" s="9"/>
      <c r="F26" s="6"/>
      <c r="G26" s="9"/>
      <c r="H26" s="9"/>
      <c r="I26" s="9"/>
      <c r="J26" s="9"/>
      <c r="K26" s="9"/>
      <c r="L26" s="9" t="s">
        <v>216</v>
      </c>
      <c r="M26" s="10"/>
      <c r="N26" s="10"/>
      <c r="O26" s="10"/>
      <c r="P26" s="9"/>
      <c r="Q26" s="11"/>
      <c r="R26" s="35"/>
      <c r="S26" s="6"/>
      <c r="T26" s="6"/>
      <c r="U26" s="3"/>
      <c r="V26" s="3"/>
      <c r="W26" s="3"/>
      <c r="X26" s="30"/>
      <c r="Y26" s="30"/>
      <c r="Z26" s="30"/>
      <c r="AA26" s="42"/>
      <c r="AB26" s="42"/>
      <c r="AC26" s="1"/>
      <c r="AD26" s="6"/>
      <c r="AE26" s="9" t="s">
        <v>216</v>
      </c>
      <c r="AF26" s="26" t="s">
        <v>216</v>
      </c>
    </row>
    <row r="27" spans="1:32" ht="18" customHeight="1">
      <c r="A27" s="116" t="str">
        <f>CONCATENATE("Region ",G29," / ",H29)</f>
        <v>Region 1 / Rural</v>
      </c>
      <c r="B27" s="117"/>
      <c r="C27" s="128"/>
      <c r="D27" s="129"/>
      <c r="E27" s="130"/>
      <c r="F27" s="129"/>
      <c r="G27" s="130"/>
      <c r="H27" s="130"/>
      <c r="I27" s="130"/>
      <c r="J27" s="130"/>
      <c r="K27" s="130"/>
      <c r="L27" s="130" t="s">
        <v>216</v>
      </c>
      <c r="M27" s="131"/>
      <c r="N27" s="131"/>
      <c r="O27" s="131"/>
      <c r="P27" s="130"/>
      <c r="Q27" s="132"/>
      <c r="R27" s="133"/>
      <c r="S27" s="129"/>
      <c r="T27" s="129"/>
      <c r="U27" s="130"/>
      <c r="V27" s="130"/>
      <c r="W27" s="130"/>
      <c r="X27" s="130"/>
      <c r="Y27" s="130"/>
      <c r="Z27" s="130"/>
      <c r="AA27" s="134"/>
      <c r="AB27" s="134"/>
      <c r="AC27" s="135"/>
      <c r="AD27" s="129"/>
      <c r="AE27" s="130" t="s">
        <v>216</v>
      </c>
      <c r="AF27" s="136" t="s">
        <v>216</v>
      </c>
    </row>
    <row r="28" spans="1:32" ht="20.25" customHeight="1">
      <c r="A28" s="77">
        <v>13245</v>
      </c>
      <c r="B28" s="78" t="s">
        <v>178</v>
      </c>
      <c r="C28" s="79" t="s">
        <v>302</v>
      </c>
      <c r="D28" s="78" t="s">
        <v>181</v>
      </c>
      <c r="E28" s="80">
        <v>79065</v>
      </c>
      <c r="F28" s="78" t="s">
        <v>182</v>
      </c>
      <c r="G28" s="80">
        <v>1</v>
      </c>
      <c r="H28" s="81" t="s">
        <v>1</v>
      </c>
      <c r="I28" s="81"/>
      <c r="J28" s="81"/>
      <c r="K28" s="81"/>
      <c r="L28" s="81" t="s">
        <v>351</v>
      </c>
      <c r="M28" s="82">
        <v>38</v>
      </c>
      <c r="N28" s="82">
        <v>10</v>
      </c>
      <c r="O28" s="82">
        <v>48</v>
      </c>
      <c r="P28" s="81" t="s">
        <v>229</v>
      </c>
      <c r="Q28" s="83">
        <v>525830</v>
      </c>
      <c r="R28" s="84"/>
      <c r="S28" s="78" t="s">
        <v>179</v>
      </c>
      <c r="T28" s="78" t="s">
        <v>180</v>
      </c>
      <c r="U28" s="85">
        <v>110</v>
      </c>
      <c r="V28" s="85">
        <v>-1</v>
      </c>
      <c r="W28" s="85">
        <v>10</v>
      </c>
      <c r="X28" s="85">
        <v>0</v>
      </c>
      <c r="Y28" s="85">
        <v>10</v>
      </c>
      <c r="Z28" s="85">
        <v>4</v>
      </c>
      <c r="AA28" s="86">
        <f>SUM(U28:Z28)</f>
        <v>133</v>
      </c>
      <c r="AB28" s="86" t="s">
        <v>393</v>
      </c>
      <c r="AC28" s="87" t="s">
        <v>444</v>
      </c>
      <c r="AD28" s="88">
        <v>48179950300</v>
      </c>
      <c r="AE28" s="81" t="s">
        <v>335</v>
      </c>
      <c r="AF28" s="89">
        <v>0.052000000000000005</v>
      </c>
    </row>
    <row r="29" spans="1:32" ht="20.25" customHeight="1">
      <c r="A29" s="77">
        <v>13139</v>
      </c>
      <c r="B29" s="90" t="s">
        <v>341</v>
      </c>
      <c r="C29" s="91" t="s">
        <v>342</v>
      </c>
      <c r="D29" s="90" t="s">
        <v>343</v>
      </c>
      <c r="E29" s="92">
        <v>79072</v>
      </c>
      <c r="F29" s="90" t="s">
        <v>344</v>
      </c>
      <c r="G29" s="93">
        <v>1</v>
      </c>
      <c r="H29" s="92" t="s">
        <v>1</v>
      </c>
      <c r="I29" s="92"/>
      <c r="J29" s="92"/>
      <c r="K29" s="92"/>
      <c r="L29" s="92" t="s">
        <v>351</v>
      </c>
      <c r="M29" s="94">
        <v>53</v>
      </c>
      <c r="N29" s="94">
        <v>27</v>
      </c>
      <c r="O29" s="94">
        <v>80</v>
      </c>
      <c r="P29" s="92" t="s">
        <v>229</v>
      </c>
      <c r="Q29" s="95">
        <v>647000</v>
      </c>
      <c r="R29" s="96"/>
      <c r="S29" s="90" t="s">
        <v>345</v>
      </c>
      <c r="T29" s="90" t="s">
        <v>78</v>
      </c>
      <c r="U29" s="85">
        <v>108</v>
      </c>
      <c r="V29" s="85"/>
      <c r="W29" s="85">
        <v>10</v>
      </c>
      <c r="X29" s="85">
        <v>0</v>
      </c>
      <c r="Y29" s="85">
        <v>10</v>
      </c>
      <c r="Z29" s="85">
        <v>4</v>
      </c>
      <c r="AA29" s="86">
        <f>SUM(U29:Z29)</f>
        <v>132</v>
      </c>
      <c r="AB29" s="97" t="s">
        <v>393</v>
      </c>
      <c r="AC29" s="87" t="s">
        <v>444</v>
      </c>
      <c r="AD29" s="98">
        <v>48189950300</v>
      </c>
      <c r="AE29" s="92" t="s">
        <v>335</v>
      </c>
      <c r="AF29" s="99">
        <v>0.053</v>
      </c>
    </row>
    <row r="30" spans="1:32" ht="18" customHeight="1">
      <c r="A30" s="151" t="s">
        <v>247</v>
      </c>
      <c r="B30" s="151"/>
      <c r="C30" s="110">
        <v>656943</v>
      </c>
      <c r="D30" s="147" t="s">
        <v>246</v>
      </c>
      <c r="E30" s="147"/>
      <c r="F30" s="147"/>
      <c r="G30" s="147"/>
      <c r="H30" s="147"/>
      <c r="I30" s="147"/>
      <c r="J30" s="147"/>
      <c r="K30" s="147"/>
      <c r="L30" s="147"/>
      <c r="M30" s="147"/>
      <c r="N30" s="147"/>
      <c r="O30" s="147"/>
      <c r="P30" s="147"/>
      <c r="Q30" s="103">
        <f>SUM(Q28:Q29)</f>
        <v>1172830</v>
      </c>
      <c r="R30" s="66"/>
      <c r="S30" s="6"/>
      <c r="T30" s="6"/>
      <c r="U30" s="30"/>
      <c r="V30" s="30"/>
      <c r="W30" s="30"/>
      <c r="X30" s="30"/>
      <c r="Y30" s="30"/>
      <c r="Z30" s="30"/>
      <c r="AA30" s="43"/>
      <c r="AB30" s="42"/>
      <c r="AC30" s="1"/>
      <c r="AD30" s="12"/>
      <c r="AE30" s="9" t="s">
        <v>216</v>
      </c>
      <c r="AF30" s="26" t="s">
        <v>216</v>
      </c>
    </row>
    <row r="31" spans="1:32" ht="18" customHeight="1">
      <c r="A31" s="17"/>
      <c r="B31" s="6"/>
      <c r="C31" s="7"/>
      <c r="D31" s="6"/>
      <c r="E31" s="9"/>
      <c r="F31" s="6"/>
      <c r="G31" s="8"/>
      <c r="H31" s="9"/>
      <c r="I31" s="9"/>
      <c r="J31" s="9"/>
      <c r="K31" s="9"/>
      <c r="L31" s="9"/>
      <c r="M31" s="10"/>
      <c r="N31" s="10"/>
      <c r="O31" s="10"/>
      <c r="P31" s="18"/>
      <c r="Q31" s="15"/>
      <c r="R31" s="66"/>
      <c r="S31" s="6"/>
      <c r="T31" s="6"/>
      <c r="U31" s="30"/>
      <c r="V31" s="30"/>
      <c r="W31" s="30"/>
      <c r="X31" s="30"/>
      <c r="Y31" s="30"/>
      <c r="Z31" s="30"/>
      <c r="AA31" s="43"/>
      <c r="AB31" s="42"/>
      <c r="AC31" s="1"/>
      <c r="AD31" s="12"/>
      <c r="AE31" s="9" t="s">
        <v>216</v>
      </c>
      <c r="AF31" s="26" t="s">
        <v>216</v>
      </c>
    </row>
    <row r="32" spans="1:32" ht="18" customHeight="1">
      <c r="A32" s="116" t="str">
        <f>CONCATENATE("Region ",G33," / ",H33)</f>
        <v>Region 1 / Urban</v>
      </c>
      <c r="B32" s="117"/>
      <c r="C32" s="128"/>
      <c r="D32" s="129"/>
      <c r="E32" s="130"/>
      <c r="F32" s="129"/>
      <c r="G32" s="130"/>
      <c r="H32" s="130"/>
      <c r="I32" s="130"/>
      <c r="J32" s="130"/>
      <c r="K32" s="130"/>
      <c r="L32" s="130" t="s">
        <v>216</v>
      </c>
      <c r="M32" s="131"/>
      <c r="N32" s="131"/>
      <c r="O32" s="131"/>
      <c r="P32" s="130"/>
      <c r="Q32" s="132"/>
      <c r="R32" s="133"/>
      <c r="S32" s="129"/>
      <c r="T32" s="129"/>
      <c r="U32" s="130"/>
      <c r="V32" s="130"/>
      <c r="W32" s="130"/>
      <c r="X32" s="130"/>
      <c r="Y32" s="130"/>
      <c r="Z32" s="130"/>
      <c r="AA32" s="134"/>
      <c r="AB32" s="134"/>
      <c r="AC32" s="135"/>
      <c r="AD32" s="129"/>
      <c r="AE32" s="130" t="s">
        <v>216</v>
      </c>
      <c r="AF32" s="136" t="s">
        <v>216</v>
      </c>
    </row>
    <row r="33" spans="1:32" ht="20.25" customHeight="1">
      <c r="A33" s="77">
        <v>13247</v>
      </c>
      <c r="B33" s="90" t="s">
        <v>186</v>
      </c>
      <c r="C33" s="91" t="s">
        <v>306</v>
      </c>
      <c r="D33" s="90" t="s">
        <v>106</v>
      </c>
      <c r="E33" s="93">
        <v>79423</v>
      </c>
      <c r="F33" s="90" t="s">
        <v>270</v>
      </c>
      <c r="G33" s="93">
        <v>1</v>
      </c>
      <c r="H33" s="92" t="s">
        <v>24</v>
      </c>
      <c r="I33" s="92"/>
      <c r="J33" s="92"/>
      <c r="K33" s="92"/>
      <c r="L33" s="92" t="s">
        <v>351</v>
      </c>
      <c r="M33" s="94">
        <v>83</v>
      </c>
      <c r="N33" s="94">
        <v>25</v>
      </c>
      <c r="O33" s="94">
        <v>108</v>
      </c>
      <c r="P33" s="92" t="s">
        <v>229</v>
      </c>
      <c r="Q33" s="83">
        <v>1101991</v>
      </c>
      <c r="R33" s="84" t="s">
        <v>20</v>
      </c>
      <c r="S33" s="90" t="s">
        <v>179</v>
      </c>
      <c r="T33" s="90" t="s">
        <v>180</v>
      </c>
      <c r="U33" s="85">
        <v>105</v>
      </c>
      <c r="V33" s="85"/>
      <c r="W33" s="85">
        <v>10</v>
      </c>
      <c r="X33" s="85">
        <v>12</v>
      </c>
      <c r="Y33" s="85">
        <v>10</v>
      </c>
      <c r="Z33" s="85">
        <v>4</v>
      </c>
      <c r="AA33" s="86">
        <f>SUM(U33:Z33)</f>
        <v>141</v>
      </c>
      <c r="AB33" s="97" t="s">
        <v>393</v>
      </c>
      <c r="AC33" s="87" t="s">
        <v>444</v>
      </c>
      <c r="AD33" s="98">
        <v>48303010511</v>
      </c>
      <c r="AE33" s="92" t="s">
        <v>335</v>
      </c>
      <c r="AF33" s="99">
        <v>0.067</v>
      </c>
    </row>
    <row r="34" spans="1:32" ht="18" customHeight="1">
      <c r="A34" s="146" t="s">
        <v>247</v>
      </c>
      <c r="B34" s="146"/>
      <c r="C34" s="110">
        <v>1149932</v>
      </c>
      <c r="D34" s="147" t="s">
        <v>246</v>
      </c>
      <c r="E34" s="147"/>
      <c r="F34" s="147"/>
      <c r="G34" s="147"/>
      <c r="H34" s="147"/>
      <c r="I34" s="147"/>
      <c r="J34" s="147"/>
      <c r="K34" s="147"/>
      <c r="L34" s="147"/>
      <c r="M34" s="147"/>
      <c r="N34" s="147"/>
      <c r="O34" s="147"/>
      <c r="P34" s="147"/>
      <c r="Q34" s="103">
        <f>SUM(Q33:Q33)</f>
        <v>1101991</v>
      </c>
      <c r="R34" s="66"/>
      <c r="S34" s="6"/>
      <c r="T34" s="6"/>
      <c r="U34" s="3"/>
      <c r="V34" s="3"/>
      <c r="W34" s="3"/>
      <c r="X34" s="3"/>
      <c r="Y34" s="3"/>
      <c r="Z34" s="3"/>
      <c r="AA34" s="42"/>
      <c r="AB34" s="42"/>
      <c r="AC34" s="1"/>
      <c r="AD34" s="6"/>
      <c r="AE34" s="9" t="s">
        <v>216</v>
      </c>
      <c r="AF34" s="26" t="s">
        <v>216</v>
      </c>
    </row>
    <row r="35" spans="1:32" ht="18" customHeight="1">
      <c r="A35" s="39"/>
      <c r="B35" s="6"/>
      <c r="C35" s="7"/>
      <c r="D35" s="6"/>
      <c r="E35" s="9"/>
      <c r="F35" s="6"/>
      <c r="G35" s="9"/>
      <c r="H35" s="9"/>
      <c r="I35" s="9"/>
      <c r="J35" s="9"/>
      <c r="K35" s="9"/>
      <c r="L35" s="9"/>
      <c r="M35" s="10"/>
      <c r="N35" s="10"/>
      <c r="O35" s="10"/>
      <c r="P35" s="18"/>
      <c r="Q35" s="15"/>
      <c r="R35" s="66"/>
      <c r="S35" s="6"/>
      <c r="T35" s="6"/>
      <c r="U35" s="3"/>
      <c r="V35" s="3"/>
      <c r="W35" s="3"/>
      <c r="X35" s="3"/>
      <c r="Y35" s="3"/>
      <c r="Z35" s="3"/>
      <c r="AA35" s="42"/>
      <c r="AB35" s="42"/>
      <c r="AC35" s="1"/>
      <c r="AD35" s="6"/>
      <c r="AE35" s="9" t="s">
        <v>216</v>
      </c>
      <c r="AF35" s="26" t="s">
        <v>216</v>
      </c>
    </row>
    <row r="36" spans="1:32" ht="18" customHeight="1">
      <c r="A36" s="116" t="str">
        <f>CONCATENATE("Region ",G37," / ",H37)</f>
        <v>Region 2 / Rural</v>
      </c>
      <c r="B36" s="117"/>
      <c r="C36" s="128"/>
      <c r="D36" s="129"/>
      <c r="E36" s="130"/>
      <c r="F36" s="129"/>
      <c r="G36" s="130"/>
      <c r="H36" s="130"/>
      <c r="I36" s="130"/>
      <c r="J36" s="130"/>
      <c r="K36" s="130"/>
      <c r="L36" s="130" t="s">
        <v>216</v>
      </c>
      <c r="M36" s="131"/>
      <c r="N36" s="131"/>
      <c r="O36" s="131"/>
      <c r="P36" s="130"/>
      <c r="Q36" s="132"/>
      <c r="R36" s="133"/>
      <c r="S36" s="129"/>
      <c r="T36" s="129"/>
      <c r="U36" s="130"/>
      <c r="V36" s="130"/>
      <c r="W36" s="130"/>
      <c r="X36" s="130"/>
      <c r="Y36" s="130"/>
      <c r="Z36" s="130"/>
      <c r="AA36" s="134"/>
      <c r="AB36" s="134"/>
      <c r="AC36" s="135"/>
      <c r="AD36" s="129"/>
      <c r="AE36" s="130" t="s">
        <v>216</v>
      </c>
      <c r="AF36" s="136" t="s">
        <v>216</v>
      </c>
    </row>
    <row r="37" spans="1:32" ht="20.25" customHeight="1">
      <c r="A37" s="77">
        <v>13128</v>
      </c>
      <c r="B37" s="90" t="s">
        <v>268</v>
      </c>
      <c r="C37" s="91" t="s">
        <v>303</v>
      </c>
      <c r="D37" s="90" t="s">
        <v>119</v>
      </c>
      <c r="E37" s="92">
        <v>79118</v>
      </c>
      <c r="F37" s="90" t="s">
        <v>119</v>
      </c>
      <c r="G37" s="93">
        <v>2</v>
      </c>
      <c r="H37" s="92" t="s">
        <v>1</v>
      </c>
      <c r="I37" s="92"/>
      <c r="J37" s="92"/>
      <c r="K37" s="92"/>
      <c r="L37" s="92" t="s">
        <v>351</v>
      </c>
      <c r="M37" s="94">
        <v>38</v>
      </c>
      <c r="N37" s="94">
        <v>10</v>
      </c>
      <c r="O37" s="94">
        <v>48</v>
      </c>
      <c r="P37" s="92" t="s">
        <v>229</v>
      </c>
      <c r="Q37" s="95">
        <v>434000</v>
      </c>
      <c r="R37" s="96" t="s">
        <v>20</v>
      </c>
      <c r="S37" s="90" t="s">
        <v>105</v>
      </c>
      <c r="T37" s="90" t="s">
        <v>269</v>
      </c>
      <c r="U37" s="85">
        <v>112</v>
      </c>
      <c r="V37" s="85"/>
      <c r="W37" s="85">
        <v>10</v>
      </c>
      <c r="X37" s="85">
        <v>12</v>
      </c>
      <c r="Y37" s="85">
        <v>10</v>
      </c>
      <c r="Z37" s="85">
        <v>4</v>
      </c>
      <c r="AA37" s="86">
        <f>SUM(U37:Z37)</f>
        <v>148</v>
      </c>
      <c r="AB37" s="97" t="s">
        <v>393</v>
      </c>
      <c r="AC37" s="87" t="s">
        <v>444</v>
      </c>
      <c r="AD37" s="98">
        <v>48093950200</v>
      </c>
      <c r="AE37" s="92" t="s">
        <v>336</v>
      </c>
      <c r="AF37" s="99">
        <v>0.168</v>
      </c>
    </row>
    <row r="38" spans="1:32" ht="18" customHeight="1">
      <c r="A38" s="146" t="s">
        <v>247</v>
      </c>
      <c r="B38" s="146"/>
      <c r="C38" s="102">
        <v>511612</v>
      </c>
      <c r="D38" s="147" t="s">
        <v>246</v>
      </c>
      <c r="E38" s="147"/>
      <c r="F38" s="147"/>
      <c r="G38" s="147"/>
      <c r="H38" s="147"/>
      <c r="I38" s="147"/>
      <c r="J38" s="147"/>
      <c r="K38" s="147"/>
      <c r="L38" s="147"/>
      <c r="M38" s="147"/>
      <c r="N38" s="147"/>
      <c r="O38" s="147"/>
      <c r="P38" s="147"/>
      <c r="Q38" s="103">
        <f>SUM(Q37:Q37)</f>
        <v>434000</v>
      </c>
      <c r="R38" s="66"/>
      <c r="S38" s="6"/>
      <c r="T38" s="6"/>
      <c r="U38" s="30"/>
      <c r="V38" s="30"/>
      <c r="W38" s="30"/>
      <c r="X38" s="30"/>
      <c r="Y38" s="30"/>
      <c r="Z38" s="30"/>
      <c r="AA38" s="42"/>
      <c r="AB38" s="42"/>
      <c r="AC38" s="1"/>
      <c r="AD38" s="12"/>
      <c r="AE38" s="9" t="s">
        <v>216</v>
      </c>
      <c r="AF38" s="26" t="s">
        <v>216</v>
      </c>
    </row>
    <row r="39" spans="1:32" ht="18" customHeight="1">
      <c r="A39" s="39"/>
      <c r="B39" s="6"/>
      <c r="C39" s="7"/>
      <c r="D39" s="6"/>
      <c r="E39" s="8"/>
      <c r="F39" s="6"/>
      <c r="G39" s="8"/>
      <c r="H39" s="9"/>
      <c r="I39" s="9"/>
      <c r="J39" s="9"/>
      <c r="K39" s="9"/>
      <c r="L39" s="9"/>
      <c r="M39" s="10"/>
      <c r="N39" s="10"/>
      <c r="O39" s="10"/>
      <c r="P39" s="18"/>
      <c r="Q39" s="15"/>
      <c r="R39" s="66"/>
      <c r="S39" s="6"/>
      <c r="T39" s="6"/>
      <c r="U39" s="30"/>
      <c r="V39" s="30"/>
      <c r="W39" s="30"/>
      <c r="X39" s="30"/>
      <c r="Y39" s="30"/>
      <c r="Z39" s="30"/>
      <c r="AA39" s="42"/>
      <c r="AB39" s="42"/>
      <c r="AC39" s="1"/>
      <c r="AD39" s="12"/>
      <c r="AE39" s="9" t="s">
        <v>216</v>
      </c>
      <c r="AF39" s="26" t="s">
        <v>216</v>
      </c>
    </row>
    <row r="40" spans="1:32" ht="18" customHeight="1">
      <c r="A40" s="116" t="str">
        <f>CONCATENATE("Region ",G41," / ",H41)</f>
        <v>Region 2 / Urban</v>
      </c>
      <c r="B40" s="117"/>
      <c r="C40" s="128"/>
      <c r="D40" s="129"/>
      <c r="E40" s="130"/>
      <c r="F40" s="129"/>
      <c r="G40" s="130"/>
      <c r="H40" s="130"/>
      <c r="I40" s="130"/>
      <c r="J40" s="130"/>
      <c r="K40" s="130"/>
      <c r="L40" s="130" t="s">
        <v>216</v>
      </c>
      <c r="M40" s="131"/>
      <c r="N40" s="131"/>
      <c r="O40" s="131"/>
      <c r="P40" s="130"/>
      <c r="Q40" s="132"/>
      <c r="R40" s="133"/>
      <c r="S40" s="129"/>
      <c r="T40" s="129"/>
      <c r="U40" s="130"/>
      <c r="V40" s="130"/>
      <c r="W40" s="130"/>
      <c r="X40" s="130"/>
      <c r="Y40" s="130"/>
      <c r="Z40" s="130"/>
      <c r="AA40" s="134"/>
      <c r="AB40" s="134"/>
      <c r="AC40" s="135"/>
      <c r="AD40" s="129"/>
      <c r="AE40" s="130" t="s">
        <v>216</v>
      </c>
      <c r="AF40" s="136" t="s">
        <v>216</v>
      </c>
    </row>
    <row r="41" spans="1:32" ht="20.25" customHeight="1">
      <c r="A41" s="77">
        <v>13246</v>
      </c>
      <c r="B41" s="90" t="s">
        <v>183</v>
      </c>
      <c r="C41" s="91" t="s">
        <v>299</v>
      </c>
      <c r="D41" s="90" t="s">
        <v>184</v>
      </c>
      <c r="E41" s="92">
        <v>76308</v>
      </c>
      <c r="F41" s="90" t="s">
        <v>185</v>
      </c>
      <c r="G41" s="93">
        <v>2</v>
      </c>
      <c r="H41" s="92" t="s">
        <v>24</v>
      </c>
      <c r="I41" s="92"/>
      <c r="J41" s="92"/>
      <c r="K41" s="92"/>
      <c r="L41" s="92" t="s">
        <v>351</v>
      </c>
      <c r="M41" s="94">
        <v>36</v>
      </c>
      <c r="N41" s="94">
        <v>0</v>
      </c>
      <c r="O41" s="94">
        <v>36</v>
      </c>
      <c r="P41" s="92" t="s">
        <v>229</v>
      </c>
      <c r="Q41" s="95">
        <v>571912</v>
      </c>
      <c r="R41" s="96" t="s">
        <v>20</v>
      </c>
      <c r="S41" s="90" t="s">
        <v>179</v>
      </c>
      <c r="T41" s="90" t="s">
        <v>180</v>
      </c>
      <c r="U41" s="85">
        <v>96</v>
      </c>
      <c r="V41" s="85"/>
      <c r="W41" s="85">
        <v>10</v>
      </c>
      <c r="X41" s="85">
        <v>12</v>
      </c>
      <c r="Y41" s="85">
        <v>10</v>
      </c>
      <c r="Z41" s="85">
        <v>4</v>
      </c>
      <c r="AA41" s="86">
        <f>SUM(U41:Z41)</f>
        <v>132</v>
      </c>
      <c r="AB41" s="97" t="s">
        <v>393</v>
      </c>
      <c r="AC41" s="87" t="s">
        <v>444</v>
      </c>
      <c r="AD41" s="98">
        <v>48485012600</v>
      </c>
      <c r="AE41" s="92" t="s">
        <v>336</v>
      </c>
      <c r="AF41" s="99">
        <v>0.087</v>
      </c>
    </row>
    <row r="42" spans="1:32" ht="18" customHeight="1">
      <c r="A42" s="146" t="s">
        <v>247</v>
      </c>
      <c r="B42" s="146"/>
      <c r="C42" s="102">
        <v>601283</v>
      </c>
      <c r="D42" s="147" t="s">
        <v>246</v>
      </c>
      <c r="E42" s="147"/>
      <c r="F42" s="147"/>
      <c r="G42" s="147"/>
      <c r="H42" s="147"/>
      <c r="I42" s="147"/>
      <c r="J42" s="147"/>
      <c r="K42" s="147"/>
      <c r="L42" s="147"/>
      <c r="M42" s="147"/>
      <c r="N42" s="147"/>
      <c r="O42" s="147"/>
      <c r="P42" s="147"/>
      <c r="Q42" s="103">
        <f>SUM(Q41)</f>
        <v>571912</v>
      </c>
      <c r="R42" s="66"/>
      <c r="S42" s="6"/>
      <c r="T42" s="6"/>
      <c r="U42" s="30"/>
      <c r="V42" s="30"/>
      <c r="W42" s="30"/>
      <c r="X42" s="30"/>
      <c r="Y42" s="30"/>
      <c r="Z42" s="30"/>
      <c r="AA42" s="42"/>
      <c r="AB42" s="42"/>
      <c r="AC42" s="1"/>
      <c r="AD42" s="6"/>
      <c r="AE42" s="9" t="s">
        <v>216</v>
      </c>
      <c r="AF42" s="26" t="s">
        <v>216</v>
      </c>
    </row>
    <row r="43" spans="1:32" ht="18" customHeight="1">
      <c r="A43" s="39"/>
      <c r="B43" s="6"/>
      <c r="C43" s="7"/>
      <c r="D43" s="6"/>
      <c r="E43" s="9"/>
      <c r="F43" s="6"/>
      <c r="G43" s="9"/>
      <c r="H43" s="9"/>
      <c r="I43" s="9"/>
      <c r="J43" s="9"/>
      <c r="K43" s="9"/>
      <c r="L43" s="9"/>
      <c r="M43" s="10"/>
      <c r="N43" s="10"/>
      <c r="O43" s="10"/>
      <c r="P43" s="18"/>
      <c r="Q43" s="15"/>
      <c r="R43" s="66"/>
      <c r="S43" s="6"/>
      <c r="T43" s="6"/>
      <c r="U43" s="30"/>
      <c r="V43" s="30"/>
      <c r="W43" s="30"/>
      <c r="X43" s="30"/>
      <c r="Y43" s="30"/>
      <c r="Z43" s="30"/>
      <c r="AA43" s="42"/>
      <c r="AB43" s="42"/>
      <c r="AC43" s="1"/>
      <c r="AD43" s="6"/>
      <c r="AE43" s="9" t="s">
        <v>216</v>
      </c>
      <c r="AF43" s="26" t="s">
        <v>216</v>
      </c>
    </row>
    <row r="44" spans="1:32" ht="18" customHeight="1">
      <c r="A44" s="116" t="str">
        <f>CONCATENATE("Region ",G45," / ",H45)</f>
        <v>Region 3 / Rural</v>
      </c>
      <c r="B44" s="117"/>
      <c r="C44" s="128"/>
      <c r="D44" s="129"/>
      <c r="E44" s="130"/>
      <c r="F44" s="129"/>
      <c r="G44" s="130"/>
      <c r="H44" s="130"/>
      <c r="I44" s="130"/>
      <c r="J44" s="130"/>
      <c r="K44" s="130"/>
      <c r="L44" s="130" t="s">
        <v>216</v>
      </c>
      <c r="M44" s="131"/>
      <c r="N44" s="131"/>
      <c r="O44" s="131"/>
      <c r="P44" s="130"/>
      <c r="Q44" s="132"/>
      <c r="R44" s="133"/>
      <c r="S44" s="129"/>
      <c r="T44" s="129"/>
      <c r="U44" s="130"/>
      <c r="V44" s="130"/>
      <c r="W44" s="130"/>
      <c r="X44" s="130"/>
      <c r="Y44" s="130"/>
      <c r="Z44" s="130"/>
      <c r="AA44" s="134"/>
      <c r="AB44" s="134"/>
      <c r="AC44" s="135"/>
      <c r="AD44" s="129"/>
      <c r="AE44" s="130" t="s">
        <v>216</v>
      </c>
      <c r="AF44" s="136" t="s">
        <v>216</v>
      </c>
    </row>
    <row r="45" spans="1:32" ht="20.25" customHeight="1">
      <c r="A45" s="77">
        <v>13115</v>
      </c>
      <c r="B45" s="90" t="s">
        <v>111</v>
      </c>
      <c r="C45" s="91" t="s">
        <v>307</v>
      </c>
      <c r="D45" s="90" t="s">
        <v>112</v>
      </c>
      <c r="E45" s="92">
        <v>75459</v>
      </c>
      <c r="F45" s="90" t="s">
        <v>113</v>
      </c>
      <c r="G45" s="93">
        <v>3</v>
      </c>
      <c r="H45" s="92" t="s">
        <v>1</v>
      </c>
      <c r="I45" s="92"/>
      <c r="J45" s="92"/>
      <c r="K45" s="92"/>
      <c r="L45" s="92" t="s">
        <v>351</v>
      </c>
      <c r="M45" s="94">
        <v>39</v>
      </c>
      <c r="N45" s="94">
        <v>25</v>
      </c>
      <c r="O45" s="94">
        <v>64</v>
      </c>
      <c r="P45" s="92" t="s">
        <v>229</v>
      </c>
      <c r="Q45" s="95">
        <v>500000</v>
      </c>
      <c r="R45" s="96" t="s">
        <v>20</v>
      </c>
      <c r="S45" s="90" t="s">
        <v>271</v>
      </c>
      <c r="T45" s="90" t="s">
        <v>88</v>
      </c>
      <c r="U45" s="85">
        <v>118</v>
      </c>
      <c r="V45" s="85"/>
      <c r="W45" s="85">
        <v>10</v>
      </c>
      <c r="X45" s="85">
        <v>12</v>
      </c>
      <c r="Y45" s="85">
        <v>10</v>
      </c>
      <c r="Z45" s="85">
        <v>4</v>
      </c>
      <c r="AA45" s="86">
        <f>SUM(U45:Z45)</f>
        <v>154</v>
      </c>
      <c r="AB45" s="97" t="s">
        <v>393</v>
      </c>
      <c r="AC45" s="87" t="s">
        <v>444</v>
      </c>
      <c r="AD45" s="98">
        <v>48181001801</v>
      </c>
      <c r="AE45" s="92" t="s">
        <v>335</v>
      </c>
      <c r="AF45" s="99">
        <v>0.113</v>
      </c>
    </row>
    <row r="46" spans="1:32" ht="18" customHeight="1">
      <c r="A46" s="146" t="s">
        <v>247</v>
      </c>
      <c r="B46" s="146"/>
      <c r="C46" s="102">
        <v>544496</v>
      </c>
      <c r="D46" s="147" t="s">
        <v>246</v>
      </c>
      <c r="E46" s="147"/>
      <c r="F46" s="147"/>
      <c r="G46" s="147"/>
      <c r="H46" s="147"/>
      <c r="I46" s="147"/>
      <c r="J46" s="147"/>
      <c r="K46" s="147"/>
      <c r="L46" s="147"/>
      <c r="M46" s="147"/>
      <c r="N46" s="147"/>
      <c r="O46" s="147"/>
      <c r="P46" s="147"/>
      <c r="Q46" s="103">
        <f>SUM(Q45:Q45)</f>
        <v>500000</v>
      </c>
      <c r="R46" s="66"/>
      <c r="S46" s="6"/>
      <c r="T46" s="6"/>
      <c r="U46" s="3"/>
      <c r="V46" s="3"/>
      <c r="W46" s="3"/>
      <c r="X46" s="3"/>
      <c r="Y46" s="3"/>
      <c r="Z46" s="3"/>
      <c r="AA46" s="42"/>
      <c r="AB46" s="42"/>
      <c r="AC46" s="1"/>
      <c r="AD46" s="12"/>
      <c r="AE46" s="9" t="s">
        <v>216</v>
      </c>
      <c r="AF46" s="26" t="s">
        <v>216</v>
      </c>
    </row>
    <row r="47" spans="1:32" ht="18" customHeight="1">
      <c r="A47" s="39"/>
      <c r="B47" s="6"/>
      <c r="C47" s="7"/>
      <c r="D47" s="6"/>
      <c r="E47" s="8"/>
      <c r="F47" s="6"/>
      <c r="G47" s="8"/>
      <c r="H47" s="9"/>
      <c r="I47" s="9"/>
      <c r="J47" s="9"/>
      <c r="K47" s="9"/>
      <c r="L47" s="9"/>
      <c r="M47" s="10"/>
      <c r="N47" s="10"/>
      <c r="O47" s="10"/>
      <c r="P47" s="18"/>
      <c r="Q47" s="15"/>
      <c r="R47" s="66"/>
      <c r="S47" s="6"/>
      <c r="T47" s="6"/>
      <c r="U47" s="3"/>
      <c r="V47" s="3"/>
      <c r="W47" s="3"/>
      <c r="X47" s="3"/>
      <c r="Y47" s="3"/>
      <c r="Z47" s="3"/>
      <c r="AA47" s="42"/>
      <c r="AB47" s="42"/>
      <c r="AC47" s="1"/>
      <c r="AD47" s="12"/>
      <c r="AE47" s="9" t="s">
        <v>216</v>
      </c>
      <c r="AF47" s="26" t="s">
        <v>216</v>
      </c>
    </row>
    <row r="48" spans="1:32" ht="18" customHeight="1">
      <c r="A48" s="116" t="str">
        <f>CONCATENATE("Region ",G49," / ",H49)</f>
        <v>Region 3 / Urban</v>
      </c>
      <c r="B48" s="117"/>
      <c r="C48" s="128"/>
      <c r="D48" s="129"/>
      <c r="E48" s="130"/>
      <c r="F48" s="129"/>
      <c r="G48" s="130"/>
      <c r="H48" s="130"/>
      <c r="I48" s="130"/>
      <c r="J48" s="130"/>
      <c r="K48" s="130"/>
      <c r="L48" s="130" t="s">
        <v>216</v>
      </c>
      <c r="M48" s="131"/>
      <c r="N48" s="131"/>
      <c r="O48" s="131"/>
      <c r="P48" s="130"/>
      <c r="Q48" s="132"/>
      <c r="R48" s="133"/>
      <c r="S48" s="129"/>
      <c r="T48" s="129"/>
      <c r="U48" s="130"/>
      <c r="V48" s="130"/>
      <c r="W48" s="130"/>
      <c r="X48" s="130"/>
      <c r="Y48" s="130"/>
      <c r="Z48" s="130"/>
      <c r="AA48" s="134"/>
      <c r="AB48" s="134"/>
      <c r="AC48" s="135"/>
      <c r="AD48" s="129"/>
      <c r="AE48" s="130" t="s">
        <v>216</v>
      </c>
      <c r="AF48" s="136" t="s">
        <v>216</v>
      </c>
    </row>
    <row r="49" spans="1:32" ht="20.25" customHeight="1">
      <c r="A49" s="77">
        <v>13152</v>
      </c>
      <c r="B49" s="78" t="s">
        <v>128</v>
      </c>
      <c r="C49" s="91" t="s">
        <v>235</v>
      </c>
      <c r="D49" s="90" t="s">
        <v>129</v>
      </c>
      <c r="E49" s="93">
        <v>76227</v>
      </c>
      <c r="F49" s="90" t="s">
        <v>66</v>
      </c>
      <c r="G49" s="93">
        <v>3</v>
      </c>
      <c r="H49" s="92" t="s">
        <v>24</v>
      </c>
      <c r="I49" s="92"/>
      <c r="J49" s="92"/>
      <c r="K49" s="92"/>
      <c r="L49" s="92" t="s">
        <v>351</v>
      </c>
      <c r="M49" s="94">
        <v>100</v>
      </c>
      <c r="N49" s="94">
        <v>50</v>
      </c>
      <c r="O49" s="94">
        <v>150</v>
      </c>
      <c r="P49" s="92" t="s">
        <v>229</v>
      </c>
      <c r="Q49" s="83">
        <v>1238446.8359109</v>
      </c>
      <c r="R49" s="84"/>
      <c r="S49" s="90" t="s">
        <v>77</v>
      </c>
      <c r="T49" s="90" t="s">
        <v>78</v>
      </c>
      <c r="U49" s="85">
        <v>113</v>
      </c>
      <c r="V49" s="85"/>
      <c r="W49" s="85">
        <v>10</v>
      </c>
      <c r="X49" s="85">
        <v>12</v>
      </c>
      <c r="Y49" s="85">
        <v>10</v>
      </c>
      <c r="Z49" s="85">
        <v>4</v>
      </c>
      <c r="AA49" s="97">
        <f aca="true" t="shared" si="1" ref="AA49:AA56">SUM(U49:Z49)</f>
        <v>149</v>
      </c>
      <c r="AB49" s="97" t="s">
        <v>393</v>
      </c>
      <c r="AC49" s="101" t="s">
        <v>444</v>
      </c>
      <c r="AD49" s="98">
        <v>48121020103</v>
      </c>
      <c r="AE49" s="92" t="s">
        <v>336</v>
      </c>
      <c r="AF49" s="99">
        <v>0.07400000000000001</v>
      </c>
    </row>
    <row r="50" spans="1:32" ht="20.25" customHeight="1">
      <c r="A50" s="77">
        <v>13240</v>
      </c>
      <c r="B50" s="90" t="s">
        <v>176</v>
      </c>
      <c r="C50" s="91" t="s">
        <v>298</v>
      </c>
      <c r="D50" s="90" t="s">
        <v>31</v>
      </c>
      <c r="E50" s="93">
        <v>75251</v>
      </c>
      <c r="F50" s="90" t="s">
        <v>31</v>
      </c>
      <c r="G50" s="93">
        <v>3</v>
      </c>
      <c r="H50" s="92" t="s">
        <v>24</v>
      </c>
      <c r="I50" s="92"/>
      <c r="J50" s="92"/>
      <c r="K50" s="92"/>
      <c r="L50" s="92" t="s">
        <v>351</v>
      </c>
      <c r="M50" s="94">
        <v>75</v>
      </c>
      <c r="N50" s="94">
        <v>23</v>
      </c>
      <c r="O50" s="94">
        <v>98</v>
      </c>
      <c r="P50" s="92" t="s">
        <v>229</v>
      </c>
      <c r="Q50" s="83">
        <v>1487000</v>
      </c>
      <c r="R50" s="84" t="s">
        <v>20</v>
      </c>
      <c r="S50" s="90" t="s">
        <v>149</v>
      </c>
      <c r="T50" s="90" t="s">
        <v>154</v>
      </c>
      <c r="U50" s="85">
        <v>109</v>
      </c>
      <c r="V50" s="85"/>
      <c r="W50" s="85">
        <v>10</v>
      </c>
      <c r="X50" s="85">
        <v>12</v>
      </c>
      <c r="Y50" s="85">
        <v>10</v>
      </c>
      <c r="Z50" s="85">
        <v>4</v>
      </c>
      <c r="AA50" s="97">
        <f t="shared" si="1"/>
        <v>145</v>
      </c>
      <c r="AB50" s="97" t="s">
        <v>393</v>
      </c>
      <c r="AC50" s="101" t="s">
        <v>444</v>
      </c>
      <c r="AD50" s="98">
        <v>48113013200</v>
      </c>
      <c r="AE50" s="92" t="s">
        <v>335</v>
      </c>
      <c r="AF50" s="99">
        <v>0.083</v>
      </c>
    </row>
    <row r="51" spans="1:32" ht="20.25" customHeight="1">
      <c r="A51" s="77">
        <v>13214</v>
      </c>
      <c r="B51" s="90" t="s">
        <v>171</v>
      </c>
      <c r="C51" s="91" t="s">
        <v>173</v>
      </c>
      <c r="D51" s="90" t="s">
        <v>31</v>
      </c>
      <c r="E51" s="93">
        <v>75201</v>
      </c>
      <c r="F51" s="90" t="s">
        <v>31</v>
      </c>
      <c r="G51" s="93">
        <v>3</v>
      </c>
      <c r="H51" s="92" t="s">
        <v>24</v>
      </c>
      <c r="I51" s="92"/>
      <c r="J51" s="92"/>
      <c r="K51" s="92"/>
      <c r="L51" s="92" t="s">
        <v>351</v>
      </c>
      <c r="M51" s="94">
        <v>39</v>
      </c>
      <c r="N51" s="94">
        <v>8</v>
      </c>
      <c r="O51" s="94">
        <v>47</v>
      </c>
      <c r="P51" s="92" t="s">
        <v>229</v>
      </c>
      <c r="Q51" s="95">
        <v>500000</v>
      </c>
      <c r="R51" s="96"/>
      <c r="S51" s="90" t="s">
        <v>274</v>
      </c>
      <c r="T51" s="90" t="s">
        <v>172</v>
      </c>
      <c r="U51" s="100">
        <v>108</v>
      </c>
      <c r="V51" s="100"/>
      <c r="W51" s="100">
        <v>10</v>
      </c>
      <c r="X51" s="100">
        <v>12</v>
      </c>
      <c r="Y51" s="100">
        <v>14</v>
      </c>
      <c r="Z51" s="100">
        <v>0</v>
      </c>
      <c r="AA51" s="97">
        <f t="shared" si="1"/>
        <v>144</v>
      </c>
      <c r="AB51" s="97" t="s">
        <v>393</v>
      </c>
      <c r="AC51" s="101" t="s">
        <v>444</v>
      </c>
      <c r="AD51" s="98">
        <v>48113002100</v>
      </c>
      <c r="AE51" s="92" t="s">
        <v>335</v>
      </c>
      <c r="AF51" s="99">
        <v>0.046</v>
      </c>
    </row>
    <row r="52" spans="1:32" ht="20.25" customHeight="1">
      <c r="A52" s="77">
        <v>13259</v>
      </c>
      <c r="B52" s="90" t="s">
        <v>189</v>
      </c>
      <c r="C52" s="91" t="s">
        <v>310</v>
      </c>
      <c r="D52" s="90" t="s">
        <v>275</v>
      </c>
      <c r="E52" s="93">
        <v>75070</v>
      </c>
      <c r="F52" s="90" t="s">
        <v>55</v>
      </c>
      <c r="G52" s="93">
        <v>3</v>
      </c>
      <c r="H52" s="92" t="s">
        <v>24</v>
      </c>
      <c r="I52" s="92"/>
      <c r="J52" s="92"/>
      <c r="K52" s="92"/>
      <c r="L52" s="92" t="s">
        <v>351</v>
      </c>
      <c r="M52" s="94">
        <v>130</v>
      </c>
      <c r="N52" s="94">
        <v>34</v>
      </c>
      <c r="O52" s="94">
        <v>164</v>
      </c>
      <c r="P52" s="92" t="s">
        <v>229</v>
      </c>
      <c r="Q52" s="83">
        <v>1500000</v>
      </c>
      <c r="R52" s="84" t="s">
        <v>20</v>
      </c>
      <c r="S52" s="90" t="s">
        <v>190</v>
      </c>
      <c r="T52" s="90" t="s">
        <v>191</v>
      </c>
      <c r="U52" s="100">
        <v>108</v>
      </c>
      <c r="V52" s="100"/>
      <c r="W52" s="100">
        <v>10</v>
      </c>
      <c r="X52" s="100">
        <v>12</v>
      </c>
      <c r="Y52" s="100">
        <v>10</v>
      </c>
      <c r="Z52" s="100">
        <v>4</v>
      </c>
      <c r="AA52" s="97">
        <f t="shared" si="1"/>
        <v>144</v>
      </c>
      <c r="AB52" s="97" t="s">
        <v>393</v>
      </c>
      <c r="AC52" s="101" t="s">
        <v>444</v>
      </c>
      <c r="AD52" s="98">
        <v>48085030513</v>
      </c>
      <c r="AE52" s="92" t="s">
        <v>335</v>
      </c>
      <c r="AF52" s="99">
        <v>0.12300000000000001</v>
      </c>
    </row>
    <row r="53" spans="1:32" ht="20.25" customHeight="1">
      <c r="A53" s="77">
        <v>13102</v>
      </c>
      <c r="B53" s="90" t="s">
        <v>272</v>
      </c>
      <c r="C53" s="91" t="s">
        <v>309</v>
      </c>
      <c r="D53" s="90" t="s">
        <v>91</v>
      </c>
      <c r="E53" s="93">
        <v>76028</v>
      </c>
      <c r="F53" s="90" t="s">
        <v>92</v>
      </c>
      <c r="G53" s="93">
        <v>3</v>
      </c>
      <c r="H53" s="92" t="s">
        <v>24</v>
      </c>
      <c r="I53" s="92"/>
      <c r="J53" s="92"/>
      <c r="K53" s="92"/>
      <c r="L53" s="92" t="s">
        <v>351</v>
      </c>
      <c r="M53" s="94">
        <v>112</v>
      </c>
      <c r="N53" s="94">
        <v>12</v>
      </c>
      <c r="O53" s="94">
        <v>124</v>
      </c>
      <c r="P53" s="92" t="s">
        <v>23</v>
      </c>
      <c r="Q53" s="83">
        <v>1238974</v>
      </c>
      <c r="R53" s="84" t="s">
        <v>20</v>
      </c>
      <c r="S53" s="90" t="s">
        <v>101</v>
      </c>
      <c r="T53" s="90" t="s">
        <v>273</v>
      </c>
      <c r="U53" s="85">
        <v>107</v>
      </c>
      <c r="V53" s="85"/>
      <c r="W53" s="85">
        <v>10</v>
      </c>
      <c r="X53" s="85">
        <v>12</v>
      </c>
      <c r="Y53" s="85">
        <v>10</v>
      </c>
      <c r="Z53" s="85">
        <v>4</v>
      </c>
      <c r="AA53" s="97">
        <f t="shared" si="1"/>
        <v>143</v>
      </c>
      <c r="AB53" s="97" t="s">
        <v>393</v>
      </c>
      <c r="AC53" s="101" t="s">
        <v>444</v>
      </c>
      <c r="AD53" s="98">
        <v>48439111016</v>
      </c>
      <c r="AE53" s="92" t="s">
        <v>335</v>
      </c>
      <c r="AF53" s="99">
        <v>0.019</v>
      </c>
    </row>
    <row r="54" spans="1:32" ht="20.25" customHeight="1">
      <c r="A54" s="77">
        <v>13058</v>
      </c>
      <c r="B54" s="78" t="s">
        <v>64</v>
      </c>
      <c r="C54" s="79" t="s">
        <v>311</v>
      </c>
      <c r="D54" s="78" t="s">
        <v>65</v>
      </c>
      <c r="E54" s="80">
        <v>75010</v>
      </c>
      <c r="F54" s="78" t="s">
        <v>66</v>
      </c>
      <c r="G54" s="80">
        <v>3</v>
      </c>
      <c r="H54" s="81" t="s">
        <v>24</v>
      </c>
      <c r="I54" s="81"/>
      <c r="J54" s="81"/>
      <c r="K54" s="81" t="s">
        <v>20</v>
      </c>
      <c r="L54" s="81" t="s">
        <v>351</v>
      </c>
      <c r="M54" s="82">
        <v>136</v>
      </c>
      <c r="N54" s="82">
        <v>0</v>
      </c>
      <c r="O54" s="82">
        <v>136</v>
      </c>
      <c r="P54" s="81" t="s">
        <v>23</v>
      </c>
      <c r="Q54" s="83">
        <v>1500000</v>
      </c>
      <c r="R54" s="84"/>
      <c r="S54" s="78" t="s">
        <v>53</v>
      </c>
      <c r="T54" s="78" t="s">
        <v>54</v>
      </c>
      <c r="U54" s="85">
        <v>106</v>
      </c>
      <c r="V54" s="85"/>
      <c r="W54" s="85">
        <v>10</v>
      </c>
      <c r="X54" s="85">
        <v>12</v>
      </c>
      <c r="Y54" s="85">
        <v>10</v>
      </c>
      <c r="Z54" s="85">
        <v>4</v>
      </c>
      <c r="AA54" s="86">
        <f t="shared" si="1"/>
        <v>142</v>
      </c>
      <c r="AB54" s="86" t="s">
        <v>393</v>
      </c>
      <c r="AC54" s="101" t="s">
        <v>444</v>
      </c>
      <c r="AD54" s="88">
        <v>48121021625</v>
      </c>
      <c r="AE54" s="81" t="s">
        <v>335</v>
      </c>
      <c r="AF54" s="89">
        <v>0.004</v>
      </c>
    </row>
    <row r="55" spans="1:32" ht="20.25" customHeight="1">
      <c r="A55" s="77">
        <v>13145</v>
      </c>
      <c r="B55" s="78" t="s">
        <v>124</v>
      </c>
      <c r="C55" s="79" t="s">
        <v>312</v>
      </c>
      <c r="D55" s="78" t="s">
        <v>125</v>
      </c>
      <c r="E55" s="80">
        <v>78676</v>
      </c>
      <c r="F55" s="78" t="s">
        <v>126</v>
      </c>
      <c r="G55" s="80">
        <v>3</v>
      </c>
      <c r="H55" s="81" t="s">
        <v>24</v>
      </c>
      <c r="I55" s="81"/>
      <c r="J55" s="81"/>
      <c r="K55" s="81"/>
      <c r="L55" s="81" t="s">
        <v>351</v>
      </c>
      <c r="M55" s="82">
        <v>117</v>
      </c>
      <c r="N55" s="82">
        <v>63</v>
      </c>
      <c r="O55" s="82">
        <v>180</v>
      </c>
      <c r="P55" s="81" t="s">
        <v>23</v>
      </c>
      <c r="Q55" s="83">
        <v>1395438</v>
      </c>
      <c r="R55" s="84" t="s">
        <v>20</v>
      </c>
      <c r="S55" s="78" t="s">
        <v>122</v>
      </c>
      <c r="T55" s="78" t="s">
        <v>123</v>
      </c>
      <c r="U55" s="85">
        <v>106</v>
      </c>
      <c r="V55" s="85"/>
      <c r="W55" s="85">
        <v>10</v>
      </c>
      <c r="X55" s="85">
        <v>12</v>
      </c>
      <c r="Y55" s="85">
        <v>10</v>
      </c>
      <c r="Z55" s="85">
        <v>4</v>
      </c>
      <c r="AA55" s="86">
        <f t="shared" si="1"/>
        <v>142</v>
      </c>
      <c r="AB55" s="86" t="s">
        <v>393</v>
      </c>
      <c r="AC55" s="101" t="s">
        <v>444</v>
      </c>
      <c r="AD55" s="98">
        <v>48251130215</v>
      </c>
      <c r="AE55" s="92" t="s">
        <v>335</v>
      </c>
      <c r="AF55" s="99">
        <v>0.011000000000000001</v>
      </c>
    </row>
    <row r="56" spans="1:32" ht="20.25" customHeight="1">
      <c r="A56" s="77">
        <v>13044</v>
      </c>
      <c r="B56" s="90" t="s">
        <v>49</v>
      </c>
      <c r="C56" s="91" t="s">
        <v>276</v>
      </c>
      <c r="D56" s="90" t="s">
        <v>52</v>
      </c>
      <c r="E56" s="93">
        <v>75150</v>
      </c>
      <c r="F56" s="90" t="s">
        <v>31</v>
      </c>
      <c r="G56" s="93">
        <v>3</v>
      </c>
      <c r="H56" s="92" t="s">
        <v>24</v>
      </c>
      <c r="I56" s="92"/>
      <c r="J56" s="92"/>
      <c r="K56" s="92"/>
      <c r="L56" s="92" t="s">
        <v>351</v>
      </c>
      <c r="M56" s="94">
        <v>113</v>
      </c>
      <c r="N56" s="94">
        <v>47</v>
      </c>
      <c r="O56" s="94">
        <v>160</v>
      </c>
      <c r="P56" s="92" t="s">
        <v>229</v>
      </c>
      <c r="Q56" s="95">
        <v>1500000</v>
      </c>
      <c r="R56" s="96"/>
      <c r="S56" s="90" t="s">
        <v>50</v>
      </c>
      <c r="T56" s="90" t="s">
        <v>51</v>
      </c>
      <c r="U56" s="85">
        <v>106</v>
      </c>
      <c r="V56" s="85"/>
      <c r="W56" s="85">
        <v>10</v>
      </c>
      <c r="X56" s="85">
        <v>12</v>
      </c>
      <c r="Y56" s="85">
        <v>14</v>
      </c>
      <c r="Z56" s="85">
        <v>0</v>
      </c>
      <c r="AA56" s="86">
        <f t="shared" si="1"/>
        <v>142</v>
      </c>
      <c r="AB56" s="86" t="s">
        <v>393</v>
      </c>
      <c r="AC56" s="101" t="s">
        <v>444</v>
      </c>
      <c r="AD56" s="98">
        <v>48113018001</v>
      </c>
      <c r="AE56" s="92" t="s">
        <v>334</v>
      </c>
      <c r="AF56" s="99">
        <v>0.12300000000000001</v>
      </c>
    </row>
    <row r="57" spans="1:32" ht="18" customHeight="1">
      <c r="A57" s="151" t="s">
        <v>247</v>
      </c>
      <c r="B57" s="151"/>
      <c r="C57" s="102">
        <v>10479003</v>
      </c>
      <c r="D57" s="147" t="s">
        <v>246</v>
      </c>
      <c r="E57" s="147"/>
      <c r="F57" s="147"/>
      <c r="G57" s="147"/>
      <c r="H57" s="147"/>
      <c r="I57" s="147"/>
      <c r="J57" s="147"/>
      <c r="K57" s="147"/>
      <c r="L57" s="147"/>
      <c r="M57" s="147"/>
      <c r="N57" s="147"/>
      <c r="O57" s="147"/>
      <c r="P57" s="147"/>
      <c r="Q57" s="103">
        <f>SUM(Q49:Q56)</f>
        <v>10359858.8359109</v>
      </c>
      <c r="R57" s="66"/>
      <c r="S57" s="6"/>
      <c r="T57" s="6"/>
      <c r="U57" s="3"/>
      <c r="V57" s="3"/>
      <c r="W57" s="3"/>
      <c r="X57" s="3"/>
      <c r="Y57" s="3"/>
      <c r="Z57" s="3"/>
      <c r="AA57" s="42"/>
      <c r="AB57" s="42"/>
      <c r="AC57" s="1"/>
      <c r="AD57" s="6"/>
      <c r="AE57" s="9" t="s">
        <v>216</v>
      </c>
      <c r="AF57" s="26" t="s">
        <v>216</v>
      </c>
    </row>
    <row r="58" spans="1:32" ht="18" customHeight="1">
      <c r="A58" s="39"/>
      <c r="B58" s="27"/>
      <c r="C58" s="28"/>
      <c r="D58" s="27"/>
      <c r="E58" s="9"/>
      <c r="F58" s="6"/>
      <c r="G58" s="9"/>
      <c r="H58" s="9"/>
      <c r="I58" s="9"/>
      <c r="J58" s="9"/>
      <c r="K58" s="9"/>
      <c r="L58" s="9"/>
      <c r="M58" s="10"/>
      <c r="N58" s="10"/>
      <c r="O58" s="10"/>
      <c r="P58" s="15"/>
      <c r="Q58" s="15"/>
      <c r="R58" s="66"/>
      <c r="S58" s="6"/>
      <c r="T58" s="6"/>
      <c r="U58" s="30"/>
      <c r="V58" s="30"/>
      <c r="W58" s="30"/>
      <c r="X58" s="30"/>
      <c r="Y58" s="30"/>
      <c r="Z58" s="30"/>
      <c r="AA58" s="42"/>
      <c r="AB58" s="42"/>
      <c r="AC58" s="1"/>
      <c r="AD58" s="6"/>
      <c r="AE58" s="9" t="s">
        <v>216</v>
      </c>
      <c r="AF58" s="26" t="s">
        <v>216</v>
      </c>
    </row>
    <row r="59" spans="1:32" ht="18" customHeight="1">
      <c r="A59" s="116" t="str">
        <f>CONCATENATE("Region ",G60," / ",H60)</f>
        <v>Region 4 / Rural</v>
      </c>
      <c r="B59" s="117"/>
      <c r="C59" s="128"/>
      <c r="D59" s="129"/>
      <c r="E59" s="130"/>
      <c r="F59" s="129"/>
      <c r="G59" s="130"/>
      <c r="H59" s="130"/>
      <c r="I59" s="130"/>
      <c r="J59" s="130"/>
      <c r="K59" s="130"/>
      <c r="L59" s="130" t="s">
        <v>216</v>
      </c>
      <c r="M59" s="131"/>
      <c r="N59" s="131"/>
      <c r="O59" s="131"/>
      <c r="P59" s="130"/>
      <c r="Q59" s="132"/>
      <c r="R59" s="133"/>
      <c r="S59" s="129"/>
      <c r="T59" s="129"/>
      <c r="U59" s="130"/>
      <c r="V59" s="130"/>
      <c r="W59" s="130"/>
      <c r="X59" s="130"/>
      <c r="Y59" s="130"/>
      <c r="Z59" s="130"/>
      <c r="AA59" s="134"/>
      <c r="AB59" s="134"/>
      <c r="AC59" s="135"/>
      <c r="AD59" s="129"/>
      <c r="AE59" s="130" t="s">
        <v>216</v>
      </c>
      <c r="AF59" s="136" t="s">
        <v>216</v>
      </c>
    </row>
    <row r="60" spans="1:32" ht="20.25" customHeight="1">
      <c r="A60" s="77">
        <v>13173</v>
      </c>
      <c r="B60" s="78" t="s">
        <v>138</v>
      </c>
      <c r="C60" s="79" t="s">
        <v>313</v>
      </c>
      <c r="D60" s="78" t="s">
        <v>110</v>
      </c>
      <c r="E60" s="93">
        <v>75103</v>
      </c>
      <c r="F60" s="90" t="s">
        <v>139</v>
      </c>
      <c r="G60" s="93">
        <v>4</v>
      </c>
      <c r="H60" s="92" t="s">
        <v>1</v>
      </c>
      <c r="I60" s="92"/>
      <c r="J60" s="92"/>
      <c r="K60" s="92"/>
      <c r="L60" s="92" t="s">
        <v>351</v>
      </c>
      <c r="M60" s="94">
        <v>65</v>
      </c>
      <c r="N60" s="94">
        <v>15</v>
      </c>
      <c r="O60" s="94">
        <v>80</v>
      </c>
      <c r="P60" s="92" t="s">
        <v>229</v>
      </c>
      <c r="Q60" s="95">
        <v>619000</v>
      </c>
      <c r="R60" s="96" t="s">
        <v>20</v>
      </c>
      <c r="S60" s="90" t="s">
        <v>79</v>
      </c>
      <c r="T60" s="90" t="s">
        <v>80</v>
      </c>
      <c r="U60" s="85">
        <v>116</v>
      </c>
      <c r="V60" s="85"/>
      <c r="W60" s="85">
        <v>10</v>
      </c>
      <c r="X60" s="85">
        <v>12</v>
      </c>
      <c r="Y60" s="85">
        <v>10</v>
      </c>
      <c r="Z60" s="85">
        <v>4</v>
      </c>
      <c r="AA60" s="97">
        <f>SUM(U60:Z60)</f>
        <v>152</v>
      </c>
      <c r="AB60" s="97" t="s">
        <v>393</v>
      </c>
      <c r="AC60" s="111" t="s">
        <v>444</v>
      </c>
      <c r="AD60" s="98">
        <v>48467950600</v>
      </c>
      <c r="AE60" s="92" t="s">
        <v>335</v>
      </c>
      <c r="AF60" s="99">
        <v>0.14</v>
      </c>
    </row>
    <row r="61" spans="1:32" ht="20.25" customHeight="1">
      <c r="A61" s="77">
        <v>13032</v>
      </c>
      <c r="B61" s="78" t="s">
        <v>196</v>
      </c>
      <c r="C61" s="79" t="s">
        <v>199</v>
      </c>
      <c r="D61" s="78" t="s">
        <v>200</v>
      </c>
      <c r="E61" s="93">
        <v>75124</v>
      </c>
      <c r="F61" s="90" t="s">
        <v>7</v>
      </c>
      <c r="G61" s="93">
        <v>4</v>
      </c>
      <c r="H61" s="92" t="s">
        <v>1</v>
      </c>
      <c r="I61" s="92"/>
      <c r="J61" s="92"/>
      <c r="K61" s="92"/>
      <c r="L61" s="92" t="s">
        <v>351</v>
      </c>
      <c r="M61" s="94">
        <v>45</v>
      </c>
      <c r="N61" s="94">
        <v>4</v>
      </c>
      <c r="O61" s="94">
        <v>49</v>
      </c>
      <c r="P61" s="92" t="s">
        <v>229</v>
      </c>
      <c r="Q61" s="95">
        <v>656094</v>
      </c>
      <c r="R61" s="96"/>
      <c r="S61" s="90" t="s">
        <v>197</v>
      </c>
      <c r="T61" s="90" t="s">
        <v>198</v>
      </c>
      <c r="U61" s="85">
        <v>114</v>
      </c>
      <c r="V61" s="85"/>
      <c r="W61" s="85">
        <v>10</v>
      </c>
      <c r="X61" s="85">
        <v>12</v>
      </c>
      <c r="Y61" s="85">
        <v>10</v>
      </c>
      <c r="Z61" s="85">
        <v>4</v>
      </c>
      <c r="AA61" s="97">
        <f>SUM(U61:Z61)</f>
        <v>150</v>
      </c>
      <c r="AB61" s="97" t="s">
        <v>393</v>
      </c>
      <c r="AC61" s="111" t="s">
        <v>444</v>
      </c>
      <c r="AD61" s="98">
        <v>48213950500</v>
      </c>
      <c r="AE61" s="92" t="s">
        <v>335</v>
      </c>
      <c r="AF61" s="99">
        <v>0.121</v>
      </c>
    </row>
    <row r="62" spans="1:32" ht="18" customHeight="1">
      <c r="A62" s="146" t="s">
        <v>247</v>
      </c>
      <c r="B62" s="146"/>
      <c r="C62" s="40">
        <v>1274924</v>
      </c>
      <c r="D62" s="150" t="s">
        <v>246</v>
      </c>
      <c r="E62" s="150"/>
      <c r="F62" s="150"/>
      <c r="G62" s="150"/>
      <c r="H62" s="150"/>
      <c r="I62" s="150"/>
      <c r="J62" s="150"/>
      <c r="K62" s="150"/>
      <c r="L62" s="150"/>
      <c r="M62" s="150"/>
      <c r="N62" s="150"/>
      <c r="O62" s="150"/>
      <c r="P62" s="150"/>
      <c r="Q62" s="15">
        <f>SUM(Q60:Q61)</f>
        <v>1275094</v>
      </c>
      <c r="R62" s="66"/>
      <c r="S62" s="6"/>
      <c r="T62" s="6"/>
      <c r="U62" s="3"/>
      <c r="V62" s="3"/>
      <c r="W62" s="3"/>
      <c r="X62" s="3"/>
      <c r="Y62" s="3"/>
      <c r="Z62" s="3"/>
      <c r="AA62" s="42"/>
      <c r="AB62" s="42"/>
      <c r="AC62" s="1"/>
      <c r="AD62" s="12"/>
      <c r="AE62" s="9" t="s">
        <v>216</v>
      </c>
      <c r="AF62" s="26" t="s">
        <v>216</v>
      </c>
    </row>
    <row r="63" spans="1:32" ht="18" customHeight="1">
      <c r="A63" s="39"/>
      <c r="B63" s="27"/>
      <c r="C63" s="28"/>
      <c r="D63" s="27"/>
      <c r="E63" s="8"/>
      <c r="F63" s="6"/>
      <c r="G63" s="8"/>
      <c r="H63" s="9"/>
      <c r="I63" s="9"/>
      <c r="J63" s="9"/>
      <c r="K63" s="9"/>
      <c r="L63" s="9"/>
      <c r="M63" s="10"/>
      <c r="N63" s="10"/>
      <c r="O63" s="10"/>
      <c r="P63" s="18"/>
      <c r="Q63" s="15"/>
      <c r="R63" s="66"/>
      <c r="S63" s="31"/>
      <c r="T63" s="6"/>
      <c r="U63" s="3"/>
      <c r="V63" s="3"/>
      <c r="W63" s="3"/>
      <c r="X63" s="3"/>
      <c r="Y63" s="3"/>
      <c r="Z63" s="3"/>
      <c r="AA63" s="42"/>
      <c r="AB63" s="42"/>
      <c r="AC63" s="1"/>
      <c r="AD63" s="12"/>
      <c r="AE63" s="9" t="s">
        <v>216</v>
      </c>
      <c r="AF63" s="26" t="s">
        <v>216</v>
      </c>
    </row>
    <row r="64" spans="1:32" ht="18" customHeight="1">
      <c r="A64" s="116" t="str">
        <f>CONCATENATE("Region ",G65," / ",H65)</f>
        <v>Region 4 / Urban</v>
      </c>
      <c r="B64" s="117"/>
      <c r="C64" s="128"/>
      <c r="D64" s="129"/>
      <c r="E64" s="130"/>
      <c r="F64" s="129"/>
      <c r="G64" s="130"/>
      <c r="H64" s="130"/>
      <c r="I64" s="130"/>
      <c r="J64" s="130"/>
      <c r="K64" s="130"/>
      <c r="L64" s="130" t="s">
        <v>216</v>
      </c>
      <c r="M64" s="131"/>
      <c r="N64" s="131"/>
      <c r="O64" s="131"/>
      <c r="P64" s="130"/>
      <c r="Q64" s="132"/>
      <c r="R64" s="133"/>
      <c r="S64" s="129"/>
      <c r="T64" s="129"/>
      <c r="U64" s="130"/>
      <c r="V64" s="130"/>
      <c r="W64" s="130"/>
      <c r="X64" s="130"/>
      <c r="Y64" s="130"/>
      <c r="Z64" s="130"/>
      <c r="AA64" s="134"/>
      <c r="AB64" s="134"/>
      <c r="AC64" s="135"/>
      <c r="AD64" s="129"/>
      <c r="AE64" s="130" t="s">
        <v>216</v>
      </c>
      <c r="AF64" s="136" t="s">
        <v>216</v>
      </c>
    </row>
    <row r="65" spans="1:32" ht="20.25" customHeight="1">
      <c r="A65" s="77">
        <v>13242</v>
      </c>
      <c r="B65" s="78" t="s">
        <v>177</v>
      </c>
      <c r="C65" s="79" t="s">
        <v>314</v>
      </c>
      <c r="D65" s="78" t="s">
        <v>39</v>
      </c>
      <c r="E65" s="93">
        <v>75706</v>
      </c>
      <c r="F65" s="90" t="s">
        <v>15</v>
      </c>
      <c r="G65" s="93">
        <v>4</v>
      </c>
      <c r="H65" s="92" t="s">
        <v>24</v>
      </c>
      <c r="I65" s="92"/>
      <c r="J65" s="92"/>
      <c r="K65" s="92"/>
      <c r="L65" s="92" t="s">
        <v>351</v>
      </c>
      <c r="M65" s="94">
        <v>82</v>
      </c>
      <c r="N65" s="94">
        <v>10</v>
      </c>
      <c r="O65" s="94">
        <v>92</v>
      </c>
      <c r="P65" s="92" t="s">
        <v>229</v>
      </c>
      <c r="Q65" s="95">
        <v>1163876</v>
      </c>
      <c r="R65" s="96" t="s">
        <v>20</v>
      </c>
      <c r="S65" s="90" t="s">
        <v>149</v>
      </c>
      <c r="T65" s="90" t="s">
        <v>153</v>
      </c>
      <c r="U65" s="85">
        <v>100</v>
      </c>
      <c r="V65" s="85"/>
      <c r="W65" s="85">
        <v>8</v>
      </c>
      <c r="X65" s="85">
        <v>12</v>
      </c>
      <c r="Y65" s="85">
        <v>10</v>
      </c>
      <c r="Z65" s="85">
        <v>4</v>
      </c>
      <c r="AA65" s="97">
        <f>SUM(U65:Z65)</f>
        <v>134</v>
      </c>
      <c r="AB65" s="97" t="s">
        <v>393</v>
      </c>
      <c r="AC65" s="111" t="s">
        <v>444</v>
      </c>
      <c r="AD65" s="98">
        <v>48423001601</v>
      </c>
      <c r="AE65" s="92" t="s">
        <v>333</v>
      </c>
      <c r="AF65" s="99">
        <v>0.298</v>
      </c>
    </row>
    <row r="66" spans="1:32" ht="18" customHeight="1">
      <c r="A66" s="146" t="s">
        <v>247</v>
      </c>
      <c r="B66" s="146"/>
      <c r="C66" s="40">
        <v>1182302</v>
      </c>
      <c r="D66" s="150" t="s">
        <v>246</v>
      </c>
      <c r="E66" s="150"/>
      <c r="F66" s="150"/>
      <c r="G66" s="150"/>
      <c r="H66" s="150"/>
      <c r="I66" s="150"/>
      <c r="J66" s="150"/>
      <c r="K66" s="150"/>
      <c r="L66" s="150"/>
      <c r="M66" s="150"/>
      <c r="N66" s="150"/>
      <c r="O66" s="150"/>
      <c r="P66" s="150"/>
      <c r="Q66" s="15">
        <f>SUM(Q65:Q65)</f>
        <v>1163876</v>
      </c>
      <c r="R66" s="66"/>
      <c r="S66" s="6"/>
      <c r="T66" s="6"/>
      <c r="U66" s="30"/>
      <c r="V66" s="30"/>
      <c r="W66" s="30"/>
      <c r="X66" s="30"/>
      <c r="Y66" s="30"/>
      <c r="Z66" s="30"/>
      <c r="AA66" s="42"/>
      <c r="AB66" s="42"/>
      <c r="AC66" s="1"/>
      <c r="AD66" s="6"/>
      <c r="AE66" s="9" t="s">
        <v>216</v>
      </c>
      <c r="AF66" s="26" t="s">
        <v>216</v>
      </c>
    </row>
    <row r="67" spans="1:32" ht="18" customHeight="1">
      <c r="A67" s="39"/>
      <c r="B67" s="27"/>
      <c r="C67" s="28"/>
      <c r="D67" s="27"/>
      <c r="E67" s="9"/>
      <c r="F67" s="6"/>
      <c r="G67" s="9"/>
      <c r="H67" s="9"/>
      <c r="I67" s="9"/>
      <c r="J67" s="9"/>
      <c r="K67" s="9"/>
      <c r="L67" s="9"/>
      <c r="M67" s="10"/>
      <c r="N67" s="10"/>
      <c r="O67" s="10"/>
      <c r="P67" s="18"/>
      <c r="Q67" s="15"/>
      <c r="R67" s="66"/>
      <c r="S67" s="6"/>
      <c r="T67" s="6"/>
      <c r="U67" s="30"/>
      <c r="V67" s="30"/>
      <c r="W67" s="30"/>
      <c r="X67" s="30"/>
      <c r="Y67" s="30"/>
      <c r="Z67" s="30"/>
      <c r="AA67" s="42"/>
      <c r="AB67" s="42"/>
      <c r="AC67" s="1"/>
      <c r="AD67" s="6"/>
      <c r="AE67" s="9" t="s">
        <v>216</v>
      </c>
      <c r="AF67" s="26" t="s">
        <v>216</v>
      </c>
    </row>
    <row r="68" spans="1:32" ht="18" customHeight="1">
      <c r="A68" s="116" t="str">
        <f>CONCATENATE("Region ",G69," / ",H69)</f>
        <v>Region 5 / Rural</v>
      </c>
      <c r="B68" s="117"/>
      <c r="C68" s="128"/>
      <c r="D68" s="129"/>
      <c r="E68" s="130"/>
      <c r="F68" s="129"/>
      <c r="G68" s="130"/>
      <c r="H68" s="130"/>
      <c r="I68" s="130"/>
      <c r="J68" s="130"/>
      <c r="K68" s="130"/>
      <c r="L68" s="130" t="s">
        <v>216</v>
      </c>
      <c r="M68" s="131"/>
      <c r="N68" s="131"/>
      <c r="O68" s="131"/>
      <c r="P68" s="130"/>
      <c r="Q68" s="132"/>
      <c r="R68" s="133"/>
      <c r="S68" s="129"/>
      <c r="T68" s="129"/>
      <c r="U68" s="130"/>
      <c r="V68" s="130"/>
      <c r="W68" s="130"/>
      <c r="X68" s="130"/>
      <c r="Y68" s="130"/>
      <c r="Z68" s="130"/>
      <c r="AA68" s="134"/>
      <c r="AB68" s="134"/>
      <c r="AC68" s="135"/>
      <c r="AD68" s="129"/>
      <c r="AE68" s="130" t="s">
        <v>216</v>
      </c>
      <c r="AF68" s="136" t="s">
        <v>216</v>
      </c>
    </row>
    <row r="69" spans="1:32" ht="20.25" customHeight="1">
      <c r="A69" s="77">
        <v>13005</v>
      </c>
      <c r="B69" s="78" t="s">
        <v>16</v>
      </c>
      <c r="C69" s="79" t="s">
        <v>236</v>
      </c>
      <c r="D69" s="78" t="s">
        <v>19</v>
      </c>
      <c r="E69" s="93">
        <v>75961</v>
      </c>
      <c r="F69" s="90" t="s">
        <v>19</v>
      </c>
      <c r="G69" s="93">
        <v>5</v>
      </c>
      <c r="H69" s="92" t="s">
        <v>1</v>
      </c>
      <c r="I69" s="92"/>
      <c r="J69" s="92"/>
      <c r="K69" s="92"/>
      <c r="L69" s="92" t="s">
        <v>351</v>
      </c>
      <c r="M69" s="94">
        <v>36</v>
      </c>
      <c r="N69" s="94">
        <v>0</v>
      </c>
      <c r="O69" s="94">
        <v>36</v>
      </c>
      <c r="P69" s="92" t="s">
        <v>229</v>
      </c>
      <c r="Q69" s="95">
        <v>805000</v>
      </c>
      <c r="R69" s="96" t="s">
        <v>20</v>
      </c>
      <c r="S69" s="90" t="s">
        <v>17</v>
      </c>
      <c r="T69" s="90" t="s">
        <v>18</v>
      </c>
      <c r="U69" s="85">
        <v>100</v>
      </c>
      <c r="V69" s="85">
        <v>-1</v>
      </c>
      <c r="W69" s="85">
        <v>8</v>
      </c>
      <c r="X69" s="85">
        <v>12</v>
      </c>
      <c r="Y69" s="85">
        <v>10</v>
      </c>
      <c r="Z69" s="85">
        <v>4</v>
      </c>
      <c r="AA69" s="97">
        <f>SUM(U69:Z69)</f>
        <v>133</v>
      </c>
      <c r="AB69" s="97" t="s">
        <v>393</v>
      </c>
      <c r="AC69" s="111" t="s">
        <v>444</v>
      </c>
      <c r="AD69" s="98">
        <v>48347951000</v>
      </c>
      <c r="AE69" s="92" t="s">
        <v>333</v>
      </c>
      <c r="AF69" s="99">
        <v>0.349</v>
      </c>
    </row>
    <row r="70" spans="1:32" ht="18" customHeight="1">
      <c r="A70" s="146" t="s">
        <v>247</v>
      </c>
      <c r="B70" s="146"/>
      <c r="C70" s="40">
        <v>867188</v>
      </c>
      <c r="D70" s="147" t="s">
        <v>246</v>
      </c>
      <c r="E70" s="147"/>
      <c r="F70" s="147"/>
      <c r="G70" s="147"/>
      <c r="H70" s="147"/>
      <c r="I70" s="147"/>
      <c r="J70" s="147"/>
      <c r="K70" s="147"/>
      <c r="L70" s="147"/>
      <c r="M70" s="147"/>
      <c r="N70" s="147"/>
      <c r="O70" s="147"/>
      <c r="P70" s="147"/>
      <c r="Q70" s="15">
        <f>SUM(Q69:Q69)</f>
        <v>805000</v>
      </c>
      <c r="R70" s="66"/>
      <c r="S70" s="6"/>
      <c r="T70" s="6"/>
      <c r="U70" s="30"/>
      <c r="V70" s="30"/>
      <c r="W70" s="30"/>
      <c r="X70" s="30"/>
      <c r="Y70" s="30"/>
      <c r="Z70" s="30"/>
      <c r="AA70" s="42"/>
      <c r="AB70" s="42"/>
      <c r="AC70" s="1"/>
      <c r="AD70" s="12"/>
      <c r="AE70" s="9" t="s">
        <v>216</v>
      </c>
      <c r="AF70" s="26" t="s">
        <v>216</v>
      </c>
    </row>
    <row r="71" spans="1:32" ht="18" customHeight="1">
      <c r="A71" s="39"/>
      <c r="B71" s="27"/>
      <c r="C71" s="28"/>
      <c r="D71" s="27"/>
      <c r="E71" s="8"/>
      <c r="F71" s="6"/>
      <c r="G71" s="8"/>
      <c r="H71" s="9"/>
      <c r="I71" s="9"/>
      <c r="J71" s="9"/>
      <c r="K71" s="9"/>
      <c r="L71" s="9"/>
      <c r="M71" s="10"/>
      <c r="N71" s="10"/>
      <c r="O71" s="10"/>
      <c r="P71" s="18"/>
      <c r="Q71" s="15"/>
      <c r="R71" s="66"/>
      <c r="S71" s="6"/>
      <c r="T71" s="6"/>
      <c r="U71" s="30"/>
      <c r="V71" s="30"/>
      <c r="W71" s="30"/>
      <c r="X71" s="30"/>
      <c r="Y71" s="30"/>
      <c r="Z71" s="30"/>
      <c r="AA71" s="42"/>
      <c r="AB71" s="42"/>
      <c r="AC71" s="1"/>
      <c r="AD71" s="12"/>
      <c r="AE71" s="9" t="s">
        <v>216</v>
      </c>
      <c r="AF71" s="26" t="s">
        <v>216</v>
      </c>
    </row>
    <row r="72" spans="1:32" ht="18" customHeight="1">
      <c r="A72" s="116" t="str">
        <f>CONCATENATE("Region ",G73," / ",H73)</f>
        <v>Region 5 / Urban</v>
      </c>
      <c r="B72" s="117"/>
      <c r="C72" s="128"/>
      <c r="D72" s="129"/>
      <c r="E72" s="130"/>
      <c r="F72" s="129"/>
      <c r="G72" s="130"/>
      <c r="H72" s="130"/>
      <c r="I72" s="130"/>
      <c r="J72" s="130"/>
      <c r="K72" s="130"/>
      <c r="L72" s="130" t="s">
        <v>216</v>
      </c>
      <c r="M72" s="131"/>
      <c r="N72" s="131"/>
      <c r="O72" s="131"/>
      <c r="P72" s="130"/>
      <c r="Q72" s="132"/>
      <c r="R72" s="133"/>
      <c r="S72" s="129"/>
      <c r="T72" s="129"/>
      <c r="U72" s="130"/>
      <c r="V72" s="130"/>
      <c r="W72" s="130"/>
      <c r="X72" s="130"/>
      <c r="Y72" s="130"/>
      <c r="Z72" s="130"/>
      <c r="AA72" s="134"/>
      <c r="AB72" s="134"/>
      <c r="AC72" s="135"/>
      <c r="AD72" s="129"/>
      <c r="AE72" s="130" t="s">
        <v>216</v>
      </c>
      <c r="AF72" s="136" t="s">
        <v>216</v>
      </c>
    </row>
    <row r="73" spans="1:32" ht="20.25" customHeight="1">
      <c r="A73" s="77">
        <v>13203</v>
      </c>
      <c r="B73" s="78" t="s">
        <v>346</v>
      </c>
      <c r="C73" s="79" t="s">
        <v>349</v>
      </c>
      <c r="D73" s="78" t="s">
        <v>347</v>
      </c>
      <c r="E73" s="93">
        <v>77713</v>
      </c>
      <c r="F73" s="90" t="s">
        <v>348</v>
      </c>
      <c r="G73" s="93">
        <v>5</v>
      </c>
      <c r="H73" s="92" t="s">
        <v>24</v>
      </c>
      <c r="I73" s="92"/>
      <c r="J73" s="92"/>
      <c r="K73" s="92"/>
      <c r="L73" s="92" t="s">
        <v>351</v>
      </c>
      <c r="M73" s="94">
        <v>108</v>
      </c>
      <c r="N73" s="94">
        <v>20</v>
      </c>
      <c r="O73" s="94">
        <v>128</v>
      </c>
      <c r="P73" s="92" t="s">
        <v>23</v>
      </c>
      <c r="Q73" s="95">
        <v>1245259</v>
      </c>
      <c r="R73" s="96" t="s">
        <v>20</v>
      </c>
      <c r="S73" s="90" t="s">
        <v>69</v>
      </c>
      <c r="T73" s="90" t="s">
        <v>29</v>
      </c>
      <c r="U73" s="85">
        <v>100</v>
      </c>
      <c r="V73" s="85"/>
      <c r="W73" s="85">
        <v>10</v>
      </c>
      <c r="X73" s="85">
        <v>12</v>
      </c>
      <c r="Y73" s="85">
        <v>10</v>
      </c>
      <c r="Z73" s="85">
        <v>4</v>
      </c>
      <c r="AA73" s="97">
        <f>SUM(U73:Z73)</f>
        <v>136</v>
      </c>
      <c r="AB73" s="97" t="s">
        <v>393</v>
      </c>
      <c r="AC73" s="111" t="s">
        <v>444</v>
      </c>
      <c r="AD73" s="98">
        <v>48245000307</v>
      </c>
      <c r="AE73" s="92" t="s">
        <v>335</v>
      </c>
      <c r="AF73" s="99">
        <v>0.12</v>
      </c>
    </row>
    <row r="74" spans="1:32" ht="18" customHeight="1">
      <c r="A74" s="146" t="s">
        <v>247</v>
      </c>
      <c r="B74" s="146"/>
      <c r="C74" s="40">
        <v>842972</v>
      </c>
      <c r="D74" s="147" t="s">
        <v>246</v>
      </c>
      <c r="E74" s="147"/>
      <c r="F74" s="147"/>
      <c r="G74" s="147"/>
      <c r="H74" s="147"/>
      <c r="I74" s="147"/>
      <c r="J74" s="147"/>
      <c r="K74" s="147"/>
      <c r="L74" s="147"/>
      <c r="M74" s="147"/>
      <c r="N74" s="147"/>
      <c r="O74" s="147"/>
      <c r="P74" s="147"/>
      <c r="Q74" s="15">
        <f>SUM(Q73:Q73)</f>
        <v>1245259</v>
      </c>
      <c r="R74" s="66"/>
      <c r="S74" s="6"/>
      <c r="T74" s="6"/>
      <c r="U74" s="3"/>
      <c r="V74" s="3"/>
      <c r="W74" s="3"/>
      <c r="X74" s="3"/>
      <c r="Y74" s="3"/>
      <c r="Z74" s="3"/>
      <c r="AA74" s="42"/>
      <c r="AB74" s="42"/>
      <c r="AC74" s="1"/>
      <c r="AD74" s="6"/>
      <c r="AE74" s="9" t="s">
        <v>216</v>
      </c>
      <c r="AF74" s="26" t="s">
        <v>216</v>
      </c>
    </row>
    <row r="75" spans="1:32" ht="18" customHeight="1">
      <c r="A75" s="39"/>
      <c r="B75" s="27"/>
      <c r="C75" s="28"/>
      <c r="D75" s="27"/>
      <c r="E75" s="9"/>
      <c r="F75" s="6"/>
      <c r="G75" s="9"/>
      <c r="H75" s="9"/>
      <c r="I75" s="9"/>
      <c r="J75" s="9"/>
      <c r="K75" s="9"/>
      <c r="L75" s="9"/>
      <c r="M75" s="10"/>
      <c r="N75" s="10"/>
      <c r="O75" s="10"/>
      <c r="P75" s="18"/>
      <c r="Q75" s="15"/>
      <c r="R75" s="66"/>
      <c r="S75" s="6"/>
      <c r="T75" s="6"/>
      <c r="U75" s="3"/>
      <c r="V75" s="3"/>
      <c r="W75" s="3"/>
      <c r="X75" s="3"/>
      <c r="Y75" s="3"/>
      <c r="Z75" s="3"/>
      <c r="AA75" s="42"/>
      <c r="AB75" s="42"/>
      <c r="AC75" s="1"/>
      <c r="AD75" s="6"/>
      <c r="AE75" s="9" t="s">
        <v>216</v>
      </c>
      <c r="AF75" s="26" t="s">
        <v>216</v>
      </c>
    </row>
    <row r="76" spans="1:32" ht="18" customHeight="1">
      <c r="A76" s="116" t="str">
        <f>CONCATENATE("Region ",G77," / ",H77)</f>
        <v>Region 6 / Rural</v>
      </c>
      <c r="B76" s="117"/>
      <c r="C76" s="128"/>
      <c r="D76" s="129"/>
      <c r="E76" s="130"/>
      <c r="F76" s="129"/>
      <c r="G76" s="130"/>
      <c r="H76" s="130"/>
      <c r="I76" s="130"/>
      <c r="J76" s="130"/>
      <c r="K76" s="130"/>
      <c r="L76" s="130" t="s">
        <v>216</v>
      </c>
      <c r="M76" s="131"/>
      <c r="N76" s="131"/>
      <c r="O76" s="131"/>
      <c r="P76" s="130"/>
      <c r="Q76" s="132"/>
      <c r="R76" s="133"/>
      <c r="S76" s="129"/>
      <c r="T76" s="129"/>
      <c r="U76" s="130"/>
      <c r="V76" s="130"/>
      <c r="W76" s="130"/>
      <c r="X76" s="130"/>
      <c r="Y76" s="130"/>
      <c r="Z76" s="130"/>
      <c r="AA76" s="134"/>
      <c r="AB76" s="134"/>
      <c r="AC76" s="135"/>
      <c r="AD76" s="129"/>
      <c r="AE76" s="130" t="s">
        <v>216</v>
      </c>
      <c r="AF76" s="136" t="s">
        <v>216</v>
      </c>
    </row>
    <row r="77" spans="1:32" ht="20.25" customHeight="1">
      <c r="A77" s="77">
        <v>13183</v>
      </c>
      <c r="B77" s="78" t="s">
        <v>145</v>
      </c>
      <c r="C77" s="79" t="s">
        <v>315</v>
      </c>
      <c r="D77" s="78" t="s">
        <v>147</v>
      </c>
      <c r="E77" s="93">
        <v>77532</v>
      </c>
      <c r="F77" s="90" t="s">
        <v>47</v>
      </c>
      <c r="G77" s="93">
        <v>6</v>
      </c>
      <c r="H77" s="92" t="s">
        <v>1</v>
      </c>
      <c r="I77" s="92"/>
      <c r="J77" s="92"/>
      <c r="K77" s="92"/>
      <c r="L77" s="92" t="s">
        <v>351</v>
      </c>
      <c r="M77" s="94">
        <v>80</v>
      </c>
      <c r="N77" s="94">
        <v>0</v>
      </c>
      <c r="O77" s="94">
        <v>80</v>
      </c>
      <c r="P77" s="92" t="s">
        <v>229</v>
      </c>
      <c r="Q77" s="95">
        <v>750000</v>
      </c>
      <c r="R77" s="96"/>
      <c r="S77" s="90" t="s">
        <v>140</v>
      </c>
      <c r="T77" s="90" t="s">
        <v>146</v>
      </c>
      <c r="U77" s="85">
        <v>113</v>
      </c>
      <c r="V77" s="85"/>
      <c r="W77" s="85">
        <v>10</v>
      </c>
      <c r="X77" s="85">
        <v>12</v>
      </c>
      <c r="Y77" s="85">
        <v>10</v>
      </c>
      <c r="Z77" s="85">
        <v>4</v>
      </c>
      <c r="AA77" s="97">
        <f>SUM(U77:Z77)</f>
        <v>149</v>
      </c>
      <c r="AB77" s="97" t="s">
        <v>393</v>
      </c>
      <c r="AC77" s="111" t="s">
        <v>444</v>
      </c>
      <c r="AD77" s="98">
        <v>48201251902</v>
      </c>
      <c r="AE77" s="92" t="s">
        <v>335</v>
      </c>
      <c r="AF77" s="99">
        <v>0.049</v>
      </c>
    </row>
    <row r="78" spans="1:32" ht="18" customHeight="1">
      <c r="A78" s="146" t="s">
        <v>247</v>
      </c>
      <c r="B78" s="146"/>
      <c r="C78" s="40">
        <v>500000</v>
      </c>
      <c r="D78" s="147" t="s">
        <v>246</v>
      </c>
      <c r="E78" s="147"/>
      <c r="F78" s="147"/>
      <c r="G78" s="147"/>
      <c r="H78" s="147"/>
      <c r="I78" s="147"/>
      <c r="J78" s="147"/>
      <c r="K78" s="147"/>
      <c r="L78" s="147"/>
      <c r="M78" s="147"/>
      <c r="N78" s="147"/>
      <c r="O78" s="147"/>
      <c r="P78" s="147"/>
      <c r="Q78" s="68">
        <f>SUM(Q77:Q77)</f>
        <v>750000</v>
      </c>
      <c r="R78" s="69"/>
      <c r="S78" s="27"/>
      <c r="T78" s="27"/>
      <c r="U78" s="30"/>
      <c r="V78" s="30"/>
      <c r="W78" s="30"/>
      <c r="X78" s="30"/>
      <c r="Y78" s="30"/>
      <c r="Z78" s="30"/>
      <c r="AA78" s="43"/>
      <c r="AB78" s="43"/>
      <c r="AC78" s="41"/>
      <c r="AD78" s="37"/>
      <c r="AE78" s="29" t="s">
        <v>216</v>
      </c>
      <c r="AF78" s="70" t="s">
        <v>216</v>
      </c>
    </row>
    <row r="79" spans="1:32" ht="18" customHeight="1">
      <c r="A79" s="39"/>
      <c r="B79" s="27"/>
      <c r="C79" s="28"/>
      <c r="D79" s="27"/>
      <c r="E79" s="8"/>
      <c r="F79" s="6"/>
      <c r="G79" s="8"/>
      <c r="H79" s="9"/>
      <c r="I79" s="9"/>
      <c r="J79" s="9"/>
      <c r="K79" s="9"/>
      <c r="L79" s="9"/>
      <c r="M79" s="10"/>
      <c r="N79" s="10"/>
      <c r="O79" s="10"/>
      <c r="P79" s="18"/>
      <c r="Q79" s="15"/>
      <c r="R79" s="66"/>
      <c r="S79" s="6"/>
      <c r="T79" s="6"/>
      <c r="U79" s="3"/>
      <c r="V79" s="3"/>
      <c r="W79" s="3"/>
      <c r="X79" s="3"/>
      <c r="Y79" s="3"/>
      <c r="Z79" s="3"/>
      <c r="AA79" s="43"/>
      <c r="AB79" s="43"/>
      <c r="AC79" s="41"/>
      <c r="AD79" s="12"/>
      <c r="AE79" s="9" t="s">
        <v>216</v>
      </c>
      <c r="AF79" s="26" t="s">
        <v>216</v>
      </c>
    </row>
    <row r="80" spans="1:32" ht="18" customHeight="1">
      <c r="A80" s="116" t="str">
        <f>CONCATENATE("Region ",G81," / ",H81)</f>
        <v>Region 6 / Urban</v>
      </c>
      <c r="B80" s="117"/>
      <c r="C80" s="128"/>
      <c r="D80" s="129"/>
      <c r="E80" s="130"/>
      <c r="F80" s="129"/>
      <c r="G80" s="130"/>
      <c r="H80" s="130"/>
      <c r="I80" s="130"/>
      <c r="J80" s="130"/>
      <c r="K80" s="130"/>
      <c r="L80" s="130" t="s">
        <v>216</v>
      </c>
      <c r="M80" s="131"/>
      <c r="N80" s="131"/>
      <c r="O80" s="131"/>
      <c r="P80" s="130"/>
      <c r="Q80" s="132"/>
      <c r="R80" s="133"/>
      <c r="S80" s="129"/>
      <c r="T80" s="129"/>
      <c r="U80" s="130"/>
      <c r="V80" s="130"/>
      <c r="W80" s="130"/>
      <c r="X80" s="130"/>
      <c r="Y80" s="130"/>
      <c r="Z80" s="130"/>
      <c r="AA80" s="134"/>
      <c r="AB80" s="134"/>
      <c r="AC80" s="135"/>
      <c r="AD80" s="129"/>
      <c r="AE80" s="130" t="s">
        <v>216</v>
      </c>
      <c r="AF80" s="136" t="s">
        <v>216</v>
      </c>
    </row>
    <row r="81" spans="1:32" ht="20.25" customHeight="1">
      <c r="A81" s="77">
        <v>13026</v>
      </c>
      <c r="B81" s="90" t="s">
        <v>36</v>
      </c>
      <c r="C81" s="91" t="s">
        <v>278</v>
      </c>
      <c r="D81" s="90" t="s">
        <v>37</v>
      </c>
      <c r="E81" s="93">
        <v>77459</v>
      </c>
      <c r="F81" s="90" t="s">
        <v>38</v>
      </c>
      <c r="G81" s="93">
        <v>6</v>
      </c>
      <c r="H81" s="92" t="s">
        <v>24</v>
      </c>
      <c r="I81" s="92"/>
      <c r="J81" s="92"/>
      <c r="K81" s="92"/>
      <c r="L81" s="92" t="s">
        <v>351</v>
      </c>
      <c r="M81" s="94">
        <v>105</v>
      </c>
      <c r="N81" s="94">
        <v>27</v>
      </c>
      <c r="O81" s="94">
        <v>132</v>
      </c>
      <c r="P81" s="92" t="s">
        <v>23</v>
      </c>
      <c r="Q81" s="95">
        <v>1300000</v>
      </c>
      <c r="R81" s="96"/>
      <c r="S81" s="90" t="s">
        <v>17</v>
      </c>
      <c r="T81" s="90" t="s">
        <v>18</v>
      </c>
      <c r="U81" s="100">
        <v>104</v>
      </c>
      <c r="V81" s="100"/>
      <c r="W81" s="100">
        <v>10</v>
      </c>
      <c r="X81" s="100">
        <v>12</v>
      </c>
      <c r="Y81" s="100">
        <v>10</v>
      </c>
      <c r="Z81" s="100">
        <v>4</v>
      </c>
      <c r="AA81" s="97">
        <f aca="true" t="shared" si="2" ref="AA81:AA87">SUM(U81:Z81)</f>
        <v>140</v>
      </c>
      <c r="AB81" s="97" t="s">
        <v>393</v>
      </c>
      <c r="AC81" s="101" t="s">
        <v>444</v>
      </c>
      <c r="AD81" s="98">
        <v>48157674501</v>
      </c>
      <c r="AE81" s="92" t="s">
        <v>335</v>
      </c>
      <c r="AF81" s="99">
        <v>0.042</v>
      </c>
    </row>
    <row r="82" spans="1:32" ht="20.25" customHeight="1">
      <c r="A82" s="77">
        <v>13062</v>
      </c>
      <c r="B82" s="78" t="s">
        <v>67</v>
      </c>
      <c r="C82" s="79" t="s">
        <v>317</v>
      </c>
      <c r="D82" s="79" t="s">
        <v>424</v>
      </c>
      <c r="E82" s="80">
        <v>77377</v>
      </c>
      <c r="F82" s="78" t="s">
        <v>47</v>
      </c>
      <c r="G82" s="80">
        <v>6</v>
      </c>
      <c r="H82" s="81" t="s">
        <v>24</v>
      </c>
      <c r="I82" s="81"/>
      <c r="J82" s="81"/>
      <c r="K82" s="81"/>
      <c r="L82" s="81" t="s">
        <v>351</v>
      </c>
      <c r="M82" s="82">
        <v>99</v>
      </c>
      <c r="N82" s="82">
        <v>41</v>
      </c>
      <c r="O82" s="82">
        <v>140</v>
      </c>
      <c r="P82" s="81" t="s">
        <v>23</v>
      </c>
      <c r="Q82" s="83">
        <v>1260904</v>
      </c>
      <c r="R82" s="84"/>
      <c r="S82" s="78" t="s">
        <v>279</v>
      </c>
      <c r="T82" s="78" t="s">
        <v>45</v>
      </c>
      <c r="U82" s="85">
        <v>103</v>
      </c>
      <c r="V82" s="85"/>
      <c r="W82" s="85">
        <v>10</v>
      </c>
      <c r="X82" s="85">
        <v>12</v>
      </c>
      <c r="Y82" s="85">
        <v>10</v>
      </c>
      <c r="Z82" s="85">
        <v>4</v>
      </c>
      <c r="AA82" s="86">
        <f t="shared" si="2"/>
        <v>139</v>
      </c>
      <c r="AB82" s="86" t="s">
        <v>393</v>
      </c>
      <c r="AC82" s="101" t="s">
        <v>444</v>
      </c>
      <c r="AD82" s="88">
        <v>48201555502</v>
      </c>
      <c r="AE82" s="81" t="s">
        <v>335</v>
      </c>
      <c r="AF82" s="89">
        <v>0.047</v>
      </c>
    </row>
    <row r="83" spans="1:32" ht="20.25" customHeight="1">
      <c r="A83" s="77">
        <v>13042</v>
      </c>
      <c r="B83" s="78" t="s">
        <v>48</v>
      </c>
      <c r="C83" s="79" t="s">
        <v>318</v>
      </c>
      <c r="D83" s="78" t="s">
        <v>46</v>
      </c>
      <c r="E83" s="80">
        <v>77047</v>
      </c>
      <c r="F83" s="78" t="s">
        <v>47</v>
      </c>
      <c r="G83" s="80">
        <v>6</v>
      </c>
      <c r="H83" s="81" t="s">
        <v>24</v>
      </c>
      <c r="I83" s="81"/>
      <c r="J83" s="81"/>
      <c r="K83" s="81"/>
      <c r="L83" s="81" t="s">
        <v>351</v>
      </c>
      <c r="M83" s="82">
        <v>102</v>
      </c>
      <c r="N83" s="82">
        <v>42</v>
      </c>
      <c r="O83" s="82">
        <v>144</v>
      </c>
      <c r="P83" s="81" t="s">
        <v>229</v>
      </c>
      <c r="Q83" s="83">
        <v>1425351</v>
      </c>
      <c r="R83" s="84" t="s">
        <v>20</v>
      </c>
      <c r="S83" s="78" t="s">
        <v>44</v>
      </c>
      <c r="T83" s="78" t="s">
        <v>45</v>
      </c>
      <c r="U83" s="85">
        <v>102</v>
      </c>
      <c r="V83" s="85"/>
      <c r="W83" s="85">
        <v>10</v>
      </c>
      <c r="X83" s="85">
        <v>12</v>
      </c>
      <c r="Y83" s="85">
        <v>14</v>
      </c>
      <c r="Z83" s="85">
        <v>0</v>
      </c>
      <c r="AA83" s="86">
        <f t="shared" si="2"/>
        <v>138</v>
      </c>
      <c r="AB83" s="86" t="s">
        <v>393</v>
      </c>
      <c r="AC83" s="101" t="s">
        <v>444</v>
      </c>
      <c r="AD83" s="88">
        <v>48201331500</v>
      </c>
      <c r="AE83" s="81" t="s">
        <v>333</v>
      </c>
      <c r="AF83" s="89">
        <v>0.233</v>
      </c>
    </row>
    <row r="84" spans="1:32" ht="20.25" customHeight="1">
      <c r="A84" s="77">
        <v>13110</v>
      </c>
      <c r="B84" s="78" t="s">
        <v>107</v>
      </c>
      <c r="C84" s="79" t="s">
        <v>316</v>
      </c>
      <c r="D84" s="78" t="s">
        <v>46</v>
      </c>
      <c r="E84" s="80">
        <v>77546</v>
      </c>
      <c r="F84" s="78" t="s">
        <v>47</v>
      </c>
      <c r="G84" s="80">
        <v>6</v>
      </c>
      <c r="H84" s="81" t="s">
        <v>24</v>
      </c>
      <c r="I84" s="81"/>
      <c r="J84" s="81"/>
      <c r="K84" s="81"/>
      <c r="L84" s="81" t="s">
        <v>351</v>
      </c>
      <c r="M84" s="82">
        <v>88</v>
      </c>
      <c r="N84" s="82">
        <v>20</v>
      </c>
      <c r="O84" s="82">
        <v>108</v>
      </c>
      <c r="P84" s="81" t="s">
        <v>23</v>
      </c>
      <c r="Q84" s="83">
        <v>1364364</v>
      </c>
      <c r="R84" s="84" t="s">
        <v>20</v>
      </c>
      <c r="S84" s="78" t="s">
        <v>108</v>
      </c>
      <c r="T84" s="78" t="s">
        <v>76</v>
      </c>
      <c r="U84" s="85">
        <v>105</v>
      </c>
      <c r="V84" s="85"/>
      <c r="W84" s="85">
        <v>10</v>
      </c>
      <c r="X84" s="85">
        <v>12</v>
      </c>
      <c r="Y84" s="85">
        <v>10</v>
      </c>
      <c r="Z84" s="85">
        <v>0</v>
      </c>
      <c r="AA84" s="86">
        <f t="shared" si="2"/>
        <v>137</v>
      </c>
      <c r="AB84" s="86" t="s">
        <v>393</v>
      </c>
      <c r="AC84" s="101" t="s">
        <v>444</v>
      </c>
      <c r="AD84" s="88">
        <v>48201350601</v>
      </c>
      <c r="AE84" s="92" t="s">
        <v>335</v>
      </c>
      <c r="AF84" s="99">
        <v>0.016</v>
      </c>
    </row>
    <row r="85" spans="1:32" ht="20.25" customHeight="1">
      <c r="A85" s="77">
        <v>13144</v>
      </c>
      <c r="B85" s="78" t="s">
        <v>338</v>
      </c>
      <c r="C85" s="79" t="s">
        <v>339</v>
      </c>
      <c r="D85" s="78" t="s">
        <v>340</v>
      </c>
      <c r="E85" s="80">
        <v>77571</v>
      </c>
      <c r="F85" s="78" t="s">
        <v>47</v>
      </c>
      <c r="G85" s="80">
        <v>6</v>
      </c>
      <c r="H85" s="81" t="s">
        <v>24</v>
      </c>
      <c r="I85" s="81"/>
      <c r="J85" s="81"/>
      <c r="K85" s="81"/>
      <c r="L85" s="81" t="s">
        <v>351</v>
      </c>
      <c r="M85" s="82">
        <v>120</v>
      </c>
      <c r="N85" s="82">
        <v>60</v>
      </c>
      <c r="O85" s="82">
        <v>180</v>
      </c>
      <c r="P85" s="81" t="s">
        <v>23</v>
      </c>
      <c r="Q85" s="83">
        <v>1405352</v>
      </c>
      <c r="R85" s="84" t="s">
        <v>20</v>
      </c>
      <c r="S85" s="78" t="s">
        <v>122</v>
      </c>
      <c r="T85" s="78" t="s">
        <v>123</v>
      </c>
      <c r="U85" s="85">
        <v>101</v>
      </c>
      <c r="V85" s="85"/>
      <c r="W85" s="85">
        <v>8</v>
      </c>
      <c r="X85" s="85">
        <v>12</v>
      </c>
      <c r="Y85" s="85">
        <v>10</v>
      </c>
      <c r="Z85" s="85">
        <v>4</v>
      </c>
      <c r="AA85" s="86">
        <f t="shared" si="2"/>
        <v>135</v>
      </c>
      <c r="AB85" s="86" t="s">
        <v>393</v>
      </c>
      <c r="AC85" s="101" t="s">
        <v>444</v>
      </c>
      <c r="AD85" s="88">
        <v>48201343000</v>
      </c>
      <c r="AE85" s="92" t="s">
        <v>336</v>
      </c>
      <c r="AF85" s="99">
        <v>0.115</v>
      </c>
    </row>
    <row r="86" spans="1:32" ht="20.25" customHeight="1">
      <c r="A86" s="77">
        <v>13151</v>
      </c>
      <c r="B86" s="78" t="s">
        <v>209</v>
      </c>
      <c r="C86" s="79" t="s">
        <v>319</v>
      </c>
      <c r="D86" s="78" t="s">
        <v>46</v>
      </c>
      <c r="E86" s="80">
        <v>77036</v>
      </c>
      <c r="F86" s="78" t="s">
        <v>47</v>
      </c>
      <c r="G86" s="80">
        <v>6</v>
      </c>
      <c r="H86" s="81" t="s">
        <v>24</v>
      </c>
      <c r="I86" s="81"/>
      <c r="J86" s="81"/>
      <c r="K86" s="81"/>
      <c r="L86" s="81" t="s">
        <v>351</v>
      </c>
      <c r="M86" s="82">
        <v>98</v>
      </c>
      <c r="N86" s="82">
        <v>24</v>
      </c>
      <c r="O86" s="82">
        <v>122</v>
      </c>
      <c r="P86" s="81" t="s">
        <v>23</v>
      </c>
      <c r="Q86" s="83">
        <v>1439550</v>
      </c>
      <c r="R86" s="84"/>
      <c r="S86" s="78" t="s">
        <v>208</v>
      </c>
      <c r="T86" s="78" t="s">
        <v>280</v>
      </c>
      <c r="U86" s="85">
        <v>102</v>
      </c>
      <c r="V86" s="85"/>
      <c r="W86" s="85">
        <v>8</v>
      </c>
      <c r="X86" s="85">
        <v>12</v>
      </c>
      <c r="Y86" s="85">
        <v>10</v>
      </c>
      <c r="Z86" s="85">
        <v>2</v>
      </c>
      <c r="AA86" s="86">
        <f t="shared" si="2"/>
        <v>134</v>
      </c>
      <c r="AB86" s="86" t="s">
        <v>393</v>
      </c>
      <c r="AC86" s="101" t="s">
        <v>444</v>
      </c>
      <c r="AD86" s="98">
        <v>48201432802</v>
      </c>
      <c r="AE86" s="92" t="s">
        <v>333</v>
      </c>
      <c r="AF86" s="99">
        <v>0.29600000000000004</v>
      </c>
    </row>
    <row r="87" spans="1:32" ht="20.25" customHeight="1">
      <c r="A87" s="77">
        <v>13117</v>
      </c>
      <c r="B87" s="78" t="s">
        <v>277</v>
      </c>
      <c r="C87" s="79" t="s">
        <v>245</v>
      </c>
      <c r="D87" s="78" t="s">
        <v>46</v>
      </c>
      <c r="E87" s="80">
        <v>77034</v>
      </c>
      <c r="F87" s="78" t="s">
        <v>47</v>
      </c>
      <c r="G87" s="80">
        <v>6</v>
      </c>
      <c r="H87" s="81" t="s">
        <v>24</v>
      </c>
      <c r="I87" s="81"/>
      <c r="J87" s="81"/>
      <c r="K87" s="81"/>
      <c r="L87" s="81" t="s">
        <v>351</v>
      </c>
      <c r="M87" s="82">
        <v>50</v>
      </c>
      <c r="N87" s="82">
        <v>22</v>
      </c>
      <c r="O87" s="82">
        <v>72</v>
      </c>
      <c r="P87" s="81" t="s">
        <v>229</v>
      </c>
      <c r="Q87" s="83">
        <v>650000</v>
      </c>
      <c r="R87" s="84"/>
      <c r="S87" s="78" t="s">
        <v>74</v>
      </c>
      <c r="T87" s="78" t="s">
        <v>75</v>
      </c>
      <c r="U87" s="112">
        <v>107</v>
      </c>
      <c r="V87" s="112"/>
      <c r="W87" s="112">
        <v>10</v>
      </c>
      <c r="X87" s="112">
        <v>0</v>
      </c>
      <c r="Y87" s="112">
        <v>10</v>
      </c>
      <c r="Z87" s="112">
        <v>4</v>
      </c>
      <c r="AA87" s="113">
        <f t="shared" si="2"/>
        <v>131</v>
      </c>
      <c r="AB87" s="113" t="s">
        <v>393</v>
      </c>
      <c r="AC87" s="101" t="s">
        <v>444</v>
      </c>
      <c r="AD87" s="88">
        <v>48201324000</v>
      </c>
      <c r="AE87" s="81" t="s">
        <v>335</v>
      </c>
      <c r="AF87" s="89">
        <v>0.068</v>
      </c>
    </row>
    <row r="88" spans="1:32" ht="18" customHeight="1">
      <c r="A88" s="157" t="s">
        <v>247</v>
      </c>
      <c r="B88" s="157"/>
      <c r="C88" s="21">
        <v>9414495</v>
      </c>
      <c r="D88" s="150" t="s">
        <v>246</v>
      </c>
      <c r="E88" s="150"/>
      <c r="F88" s="150"/>
      <c r="G88" s="150"/>
      <c r="H88" s="150"/>
      <c r="I88" s="150"/>
      <c r="J88" s="150"/>
      <c r="K88" s="150"/>
      <c r="L88" s="150"/>
      <c r="M88" s="150"/>
      <c r="N88" s="150"/>
      <c r="O88" s="150"/>
      <c r="P88" s="150"/>
      <c r="Q88" s="15">
        <f>SUM(Q81:Q87)</f>
        <v>8845521</v>
      </c>
      <c r="R88" s="66"/>
      <c r="S88" s="6"/>
      <c r="T88" s="6"/>
      <c r="U88" s="3"/>
      <c r="V88" s="3"/>
      <c r="W88" s="3"/>
      <c r="X88" s="3"/>
      <c r="Y88" s="3"/>
      <c r="Z88" s="3"/>
      <c r="AA88" s="42"/>
      <c r="AB88" s="42"/>
      <c r="AC88" s="1"/>
      <c r="AD88" s="6"/>
      <c r="AE88" s="9" t="s">
        <v>216</v>
      </c>
      <c r="AF88" s="26" t="s">
        <v>216</v>
      </c>
    </row>
    <row r="89" spans="1:32" ht="18" customHeight="1">
      <c r="A89" s="17"/>
      <c r="B89" s="6"/>
      <c r="C89" s="38"/>
      <c r="D89" s="27"/>
      <c r="E89" s="29"/>
      <c r="F89" s="6"/>
      <c r="G89" s="9"/>
      <c r="H89" s="9"/>
      <c r="I89" s="9"/>
      <c r="J89" s="9"/>
      <c r="K89" s="9"/>
      <c r="L89" s="9"/>
      <c r="M89" s="10"/>
      <c r="N89" s="10"/>
      <c r="O89" s="10"/>
      <c r="P89" s="62"/>
      <c r="Q89" s="15"/>
      <c r="R89" s="66"/>
      <c r="S89" s="31"/>
      <c r="T89" s="6"/>
      <c r="U89" s="3"/>
      <c r="V89" s="3"/>
      <c r="W89" s="3"/>
      <c r="X89" s="3"/>
      <c r="Y89" s="3"/>
      <c r="Z89" s="3"/>
      <c r="AA89" s="42"/>
      <c r="AB89" s="42"/>
      <c r="AC89" s="1"/>
      <c r="AD89" s="6"/>
      <c r="AE89" s="9" t="s">
        <v>216</v>
      </c>
      <c r="AF89" s="26" t="s">
        <v>216</v>
      </c>
    </row>
    <row r="90" spans="1:32" ht="18" customHeight="1">
      <c r="A90" s="116" t="str">
        <f>CONCATENATE("Region ",G91," / ",H91)</f>
        <v>Region 7 / Rural</v>
      </c>
      <c r="B90" s="117"/>
      <c r="C90" s="128"/>
      <c r="D90" s="129"/>
      <c r="E90" s="130"/>
      <c r="F90" s="129"/>
      <c r="G90" s="130"/>
      <c r="H90" s="130"/>
      <c r="I90" s="130"/>
      <c r="J90" s="130"/>
      <c r="K90" s="130"/>
      <c r="L90" s="130" t="s">
        <v>216</v>
      </c>
      <c r="M90" s="131"/>
      <c r="N90" s="131"/>
      <c r="O90" s="131"/>
      <c r="P90" s="130"/>
      <c r="Q90" s="132"/>
      <c r="R90" s="133"/>
      <c r="S90" s="129"/>
      <c r="T90" s="129"/>
      <c r="U90" s="130"/>
      <c r="V90" s="130"/>
      <c r="W90" s="130"/>
      <c r="X90" s="130"/>
      <c r="Y90" s="130"/>
      <c r="Z90" s="130"/>
      <c r="AA90" s="134"/>
      <c r="AB90" s="134"/>
      <c r="AC90" s="135"/>
      <c r="AD90" s="129"/>
      <c r="AE90" s="130" t="s">
        <v>216</v>
      </c>
      <c r="AF90" s="136" t="s">
        <v>216</v>
      </c>
    </row>
    <row r="91" spans="1:32" ht="20.25" customHeight="1">
      <c r="A91" s="77">
        <v>13201</v>
      </c>
      <c r="B91" s="78" t="s">
        <v>281</v>
      </c>
      <c r="C91" s="79" t="s">
        <v>300</v>
      </c>
      <c r="D91" s="78" t="s">
        <v>158</v>
      </c>
      <c r="E91" s="80">
        <v>78634</v>
      </c>
      <c r="F91" s="78" t="s">
        <v>33</v>
      </c>
      <c r="G91" s="80">
        <v>7</v>
      </c>
      <c r="H91" s="81" t="s">
        <v>1</v>
      </c>
      <c r="I91" s="81"/>
      <c r="J91" s="81"/>
      <c r="K91" s="81"/>
      <c r="L91" s="81" t="s">
        <v>351</v>
      </c>
      <c r="M91" s="82">
        <v>50</v>
      </c>
      <c r="N91" s="82">
        <v>11</v>
      </c>
      <c r="O91" s="82">
        <v>61</v>
      </c>
      <c r="P91" s="81" t="s">
        <v>23</v>
      </c>
      <c r="Q91" s="83">
        <v>500000</v>
      </c>
      <c r="R91" s="84"/>
      <c r="S91" s="78" t="s">
        <v>130</v>
      </c>
      <c r="T91" s="78" t="s">
        <v>131</v>
      </c>
      <c r="U91" s="112">
        <v>112</v>
      </c>
      <c r="V91" s="112"/>
      <c r="W91" s="112">
        <v>10</v>
      </c>
      <c r="X91" s="112">
        <v>12</v>
      </c>
      <c r="Y91" s="112">
        <v>10</v>
      </c>
      <c r="Z91" s="112">
        <v>4</v>
      </c>
      <c r="AA91" s="113">
        <f>SUM(U91:Z91)</f>
        <v>148</v>
      </c>
      <c r="AB91" s="113" t="s">
        <v>393</v>
      </c>
      <c r="AC91" s="101" t="s">
        <v>444</v>
      </c>
      <c r="AD91" s="88">
        <v>48491020804</v>
      </c>
      <c r="AE91" s="81" t="s">
        <v>335</v>
      </c>
      <c r="AF91" s="89">
        <v>0.063</v>
      </c>
    </row>
    <row r="92" spans="1:32" ht="18" customHeight="1">
      <c r="A92" s="146" t="s">
        <v>247</v>
      </c>
      <c r="B92" s="146"/>
      <c r="C92" s="21">
        <v>500000</v>
      </c>
      <c r="D92" s="147" t="s">
        <v>246</v>
      </c>
      <c r="E92" s="147"/>
      <c r="F92" s="147"/>
      <c r="G92" s="147"/>
      <c r="H92" s="147"/>
      <c r="I92" s="147"/>
      <c r="J92" s="147"/>
      <c r="K92" s="147"/>
      <c r="L92" s="147"/>
      <c r="M92" s="147"/>
      <c r="N92" s="147"/>
      <c r="O92" s="147"/>
      <c r="P92" s="147"/>
      <c r="Q92" s="15">
        <f>SUM(Q91:Q91)</f>
        <v>500000</v>
      </c>
      <c r="R92" s="66"/>
      <c r="S92" s="6"/>
      <c r="T92" s="6"/>
      <c r="U92" s="30"/>
      <c r="V92" s="30"/>
      <c r="W92" s="30"/>
      <c r="X92" s="30"/>
      <c r="Y92" s="30"/>
      <c r="Z92" s="30"/>
      <c r="AA92" s="42"/>
      <c r="AB92" s="42"/>
      <c r="AC92" s="1"/>
      <c r="AD92" s="12"/>
      <c r="AE92" s="9" t="s">
        <v>216</v>
      </c>
      <c r="AF92" s="26" t="s">
        <v>216</v>
      </c>
    </row>
    <row r="93" spans="1:32" ht="18" customHeight="1">
      <c r="A93" s="39"/>
      <c r="B93" s="6"/>
      <c r="C93" s="7"/>
      <c r="D93" s="6"/>
      <c r="E93" s="8"/>
      <c r="F93" s="6"/>
      <c r="G93" s="8"/>
      <c r="H93" s="9"/>
      <c r="I93" s="9"/>
      <c r="J93" s="9"/>
      <c r="K93" s="9"/>
      <c r="L93" s="9"/>
      <c r="M93" s="10"/>
      <c r="N93" s="10"/>
      <c r="O93" s="10"/>
      <c r="P93" s="9"/>
      <c r="Q93" s="11"/>
      <c r="R93" s="35"/>
      <c r="S93" s="6"/>
      <c r="T93" s="6"/>
      <c r="U93" s="30"/>
      <c r="V93" s="30"/>
      <c r="W93" s="30"/>
      <c r="X93" s="30"/>
      <c r="Y93" s="30"/>
      <c r="Z93" s="30"/>
      <c r="AA93" s="42"/>
      <c r="AB93" s="42"/>
      <c r="AC93" s="1"/>
      <c r="AD93" s="12"/>
      <c r="AE93" s="9" t="s">
        <v>216</v>
      </c>
      <c r="AF93" s="26" t="s">
        <v>216</v>
      </c>
    </row>
    <row r="94" spans="1:32" ht="18" customHeight="1">
      <c r="A94" s="116" t="str">
        <f>CONCATENATE("Region ",G95," / ",H95)</f>
        <v>Region 7 / Urban</v>
      </c>
      <c r="B94" s="117"/>
      <c r="C94" s="128"/>
      <c r="D94" s="129"/>
      <c r="E94" s="130"/>
      <c r="F94" s="129"/>
      <c r="G94" s="130"/>
      <c r="H94" s="130"/>
      <c r="I94" s="130"/>
      <c r="J94" s="130"/>
      <c r="K94" s="130"/>
      <c r="L94" s="130" t="s">
        <v>216</v>
      </c>
      <c r="M94" s="131"/>
      <c r="N94" s="131"/>
      <c r="O94" s="131"/>
      <c r="P94" s="130"/>
      <c r="Q94" s="132"/>
      <c r="R94" s="133"/>
      <c r="S94" s="129"/>
      <c r="T94" s="129"/>
      <c r="U94" s="130"/>
      <c r="V94" s="130"/>
      <c r="W94" s="130"/>
      <c r="X94" s="130"/>
      <c r="Y94" s="130"/>
      <c r="Z94" s="130"/>
      <c r="AA94" s="134"/>
      <c r="AB94" s="134"/>
      <c r="AC94" s="135"/>
      <c r="AD94" s="129"/>
      <c r="AE94" s="130" t="s">
        <v>216</v>
      </c>
      <c r="AF94" s="136" t="s">
        <v>216</v>
      </c>
    </row>
    <row r="95" spans="1:32" ht="20.25" customHeight="1">
      <c r="A95" s="77">
        <v>13112</v>
      </c>
      <c r="B95" s="90" t="s">
        <v>109</v>
      </c>
      <c r="C95" s="91" t="s">
        <v>320</v>
      </c>
      <c r="D95" s="90" t="s">
        <v>32</v>
      </c>
      <c r="E95" s="93">
        <v>78642</v>
      </c>
      <c r="F95" s="90" t="s">
        <v>33</v>
      </c>
      <c r="G95" s="93">
        <v>7</v>
      </c>
      <c r="H95" s="92" t="s">
        <v>24</v>
      </c>
      <c r="I95" s="92"/>
      <c r="J95" s="92"/>
      <c r="K95" s="92"/>
      <c r="L95" s="92" t="s">
        <v>351</v>
      </c>
      <c r="M95" s="94">
        <v>75</v>
      </c>
      <c r="N95" s="94">
        <v>25</v>
      </c>
      <c r="O95" s="94">
        <v>100</v>
      </c>
      <c r="P95" s="92" t="s">
        <v>229</v>
      </c>
      <c r="Q95" s="95">
        <v>1090000</v>
      </c>
      <c r="R95" s="96" t="s">
        <v>20</v>
      </c>
      <c r="S95" s="90" t="s">
        <v>102</v>
      </c>
      <c r="T95" s="90" t="s">
        <v>76</v>
      </c>
      <c r="U95" s="85">
        <v>109</v>
      </c>
      <c r="V95" s="85"/>
      <c r="W95" s="85">
        <v>10</v>
      </c>
      <c r="X95" s="85">
        <v>12</v>
      </c>
      <c r="Y95" s="85">
        <v>10</v>
      </c>
      <c r="Z95" s="85">
        <v>4</v>
      </c>
      <c r="AA95" s="97">
        <f>SUM(U95:Z95)</f>
        <v>145</v>
      </c>
      <c r="AB95" s="97" t="s">
        <v>393</v>
      </c>
      <c r="AC95" s="101" t="s">
        <v>444</v>
      </c>
      <c r="AD95" s="98">
        <v>48491020202</v>
      </c>
      <c r="AE95" s="92" t="s">
        <v>335</v>
      </c>
      <c r="AF95" s="99">
        <v>0.076</v>
      </c>
    </row>
    <row r="96" spans="1:32" ht="20.25" customHeight="1">
      <c r="A96" s="77">
        <v>13071</v>
      </c>
      <c r="B96" s="90" t="s">
        <v>73</v>
      </c>
      <c r="C96" s="91" t="s">
        <v>308</v>
      </c>
      <c r="D96" s="90" t="s">
        <v>34</v>
      </c>
      <c r="E96" s="93">
        <v>78726</v>
      </c>
      <c r="F96" s="90" t="s">
        <v>35</v>
      </c>
      <c r="G96" s="93">
        <v>7</v>
      </c>
      <c r="H96" s="92" t="s">
        <v>24</v>
      </c>
      <c r="I96" s="92"/>
      <c r="J96" s="92"/>
      <c r="K96" s="92"/>
      <c r="L96" s="92" t="s">
        <v>351</v>
      </c>
      <c r="M96" s="94">
        <v>120</v>
      </c>
      <c r="N96" s="94">
        <v>0</v>
      </c>
      <c r="O96" s="94">
        <v>120</v>
      </c>
      <c r="P96" s="92" t="s">
        <v>229</v>
      </c>
      <c r="Q96" s="95">
        <v>1080918</v>
      </c>
      <c r="R96" s="84" t="s">
        <v>20</v>
      </c>
      <c r="S96" s="90" t="s">
        <v>74</v>
      </c>
      <c r="T96" s="90" t="s">
        <v>282</v>
      </c>
      <c r="U96" s="85">
        <v>108</v>
      </c>
      <c r="V96" s="85"/>
      <c r="W96" s="85">
        <v>10</v>
      </c>
      <c r="X96" s="85">
        <v>12</v>
      </c>
      <c r="Y96" s="85">
        <v>10</v>
      </c>
      <c r="Z96" s="85">
        <v>4</v>
      </c>
      <c r="AA96" s="97">
        <f>SUM(U96:Z96)</f>
        <v>144</v>
      </c>
      <c r="AB96" s="97" t="s">
        <v>393</v>
      </c>
      <c r="AC96" s="101" t="s">
        <v>444</v>
      </c>
      <c r="AD96" s="98">
        <v>48453001765</v>
      </c>
      <c r="AE96" s="92" t="s">
        <v>335</v>
      </c>
      <c r="AF96" s="99">
        <v>0.062</v>
      </c>
    </row>
    <row r="97" spans="1:32" ht="18" customHeight="1">
      <c r="A97" s="157" t="s">
        <v>247</v>
      </c>
      <c r="B97" s="157"/>
      <c r="C97" s="21">
        <v>3362682</v>
      </c>
      <c r="D97" s="150" t="s">
        <v>246</v>
      </c>
      <c r="E97" s="150"/>
      <c r="F97" s="150"/>
      <c r="G97" s="150"/>
      <c r="H97" s="150"/>
      <c r="I97" s="150"/>
      <c r="J97" s="150"/>
      <c r="K97" s="150"/>
      <c r="L97" s="150"/>
      <c r="M97" s="150"/>
      <c r="N97" s="150"/>
      <c r="O97" s="150"/>
      <c r="P97" s="150"/>
      <c r="Q97" s="15">
        <f>SUM(Q95:Q96)</f>
        <v>2170918</v>
      </c>
      <c r="R97" s="66"/>
      <c r="S97" s="6"/>
      <c r="T97" s="6"/>
      <c r="U97" s="3"/>
      <c r="V97" s="3"/>
      <c r="W97" s="3"/>
      <c r="X97" s="3"/>
      <c r="Y97" s="3"/>
      <c r="Z97" s="3"/>
      <c r="AA97" s="42"/>
      <c r="AB97" s="42"/>
      <c r="AC97" s="1"/>
      <c r="AD97" s="6"/>
      <c r="AE97" s="9" t="s">
        <v>216</v>
      </c>
      <c r="AF97" s="26" t="s">
        <v>216</v>
      </c>
    </row>
    <row r="98" spans="1:32" ht="18" customHeight="1">
      <c r="A98" s="17"/>
      <c r="B98" s="6"/>
      <c r="C98" s="7"/>
      <c r="D98" s="6"/>
      <c r="E98" s="9"/>
      <c r="F98" s="6"/>
      <c r="G98" s="9"/>
      <c r="H98" s="9"/>
      <c r="I98" s="9"/>
      <c r="J98" s="9"/>
      <c r="K98" s="9"/>
      <c r="L98" s="9"/>
      <c r="M98" s="10"/>
      <c r="N98" s="10"/>
      <c r="O98" s="10"/>
      <c r="P98" s="18"/>
      <c r="Q98" s="15"/>
      <c r="R98" s="66"/>
      <c r="S98" s="6"/>
      <c r="T98" s="6"/>
      <c r="U98" s="3"/>
      <c r="V98" s="3"/>
      <c r="W98" s="3"/>
      <c r="X98" s="3"/>
      <c r="Y98" s="3"/>
      <c r="Z98" s="3"/>
      <c r="AA98" s="42"/>
      <c r="AB98" s="42"/>
      <c r="AC98" s="1"/>
      <c r="AD98" s="6"/>
      <c r="AE98" s="9" t="s">
        <v>216</v>
      </c>
      <c r="AF98" s="26" t="s">
        <v>216</v>
      </c>
    </row>
    <row r="99" spans="1:32" ht="18" customHeight="1">
      <c r="A99" s="116" t="str">
        <f>CONCATENATE("Region ",G100," / ",H100)</f>
        <v>Region 8 / Rural</v>
      </c>
      <c r="B99" s="117"/>
      <c r="C99" s="128"/>
      <c r="D99" s="129"/>
      <c r="E99" s="130"/>
      <c r="F99" s="129"/>
      <c r="G99" s="130"/>
      <c r="H99" s="130"/>
      <c r="I99" s="130"/>
      <c r="J99" s="130"/>
      <c r="K99" s="130"/>
      <c r="L99" s="130" t="s">
        <v>216</v>
      </c>
      <c r="M99" s="131"/>
      <c r="N99" s="131"/>
      <c r="O99" s="131"/>
      <c r="P99" s="130"/>
      <c r="Q99" s="132"/>
      <c r="R99" s="133"/>
      <c r="S99" s="129"/>
      <c r="T99" s="129"/>
      <c r="U99" s="130"/>
      <c r="V99" s="130"/>
      <c r="W99" s="130"/>
      <c r="X99" s="130"/>
      <c r="Y99" s="130"/>
      <c r="Z99" s="130"/>
      <c r="AA99" s="134"/>
      <c r="AB99" s="134"/>
      <c r="AC99" s="135"/>
      <c r="AD99" s="129"/>
      <c r="AE99" s="130" t="s">
        <v>216</v>
      </c>
      <c r="AF99" s="136" t="s">
        <v>216</v>
      </c>
    </row>
    <row r="100" spans="1:32" ht="20.25" customHeight="1">
      <c r="A100" s="77">
        <v>13033</v>
      </c>
      <c r="B100" s="90" t="s">
        <v>201</v>
      </c>
      <c r="C100" s="91" t="s">
        <v>243</v>
      </c>
      <c r="D100" s="90" t="s">
        <v>283</v>
      </c>
      <c r="E100" s="93">
        <v>75840</v>
      </c>
      <c r="F100" s="90" t="s">
        <v>202</v>
      </c>
      <c r="G100" s="93">
        <v>8</v>
      </c>
      <c r="H100" s="92" t="s">
        <v>1</v>
      </c>
      <c r="I100" s="92"/>
      <c r="J100" s="92"/>
      <c r="K100" s="92"/>
      <c r="L100" s="92" t="s">
        <v>351</v>
      </c>
      <c r="M100" s="94">
        <v>45</v>
      </c>
      <c r="N100" s="94">
        <v>4</v>
      </c>
      <c r="O100" s="94">
        <v>49</v>
      </c>
      <c r="P100" s="92" t="s">
        <v>229</v>
      </c>
      <c r="Q100" s="95">
        <v>500000</v>
      </c>
      <c r="R100" s="84" t="s">
        <v>20</v>
      </c>
      <c r="S100" s="90" t="s">
        <v>197</v>
      </c>
      <c r="T100" s="90" t="s">
        <v>198</v>
      </c>
      <c r="U100" s="85">
        <v>116</v>
      </c>
      <c r="V100" s="85"/>
      <c r="W100" s="85">
        <v>10</v>
      </c>
      <c r="X100" s="85">
        <v>12</v>
      </c>
      <c r="Y100" s="85">
        <v>10</v>
      </c>
      <c r="Z100" s="85">
        <v>4</v>
      </c>
      <c r="AA100" s="97">
        <f>SUM(U100:Z100)</f>
        <v>152</v>
      </c>
      <c r="AB100" s="97" t="s">
        <v>393</v>
      </c>
      <c r="AC100" s="101" t="s">
        <v>444</v>
      </c>
      <c r="AD100" s="98">
        <v>48161000200</v>
      </c>
      <c r="AE100" s="92" t="s">
        <v>335</v>
      </c>
      <c r="AF100" s="99">
        <v>0.081</v>
      </c>
    </row>
    <row r="101" spans="1:32" ht="18" customHeight="1">
      <c r="A101" s="146" t="s">
        <v>247</v>
      </c>
      <c r="B101" s="146"/>
      <c r="C101" s="21">
        <v>543746</v>
      </c>
      <c r="D101" s="147" t="s">
        <v>246</v>
      </c>
      <c r="E101" s="147"/>
      <c r="F101" s="147"/>
      <c r="G101" s="147"/>
      <c r="H101" s="147"/>
      <c r="I101" s="147"/>
      <c r="J101" s="147"/>
      <c r="K101" s="147"/>
      <c r="L101" s="147"/>
      <c r="M101" s="147"/>
      <c r="N101" s="147"/>
      <c r="O101" s="147"/>
      <c r="P101" s="147"/>
      <c r="Q101" s="15">
        <f>SUM(Q100:Q100)</f>
        <v>500000</v>
      </c>
      <c r="R101" s="66"/>
      <c r="S101" s="6"/>
      <c r="T101" s="6"/>
      <c r="U101" s="30"/>
      <c r="V101" s="30"/>
      <c r="W101" s="30"/>
      <c r="X101" s="30"/>
      <c r="Y101" s="30"/>
      <c r="Z101" s="30"/>
      <c r="AA101" s="42"/>
      <c r="AB101" s="42"/>
      <c r="AC101" s="1"/>
      <c r="AD101" s="12"/>
      <c r="AE101" s="9" t="s">
        <v>216</v>
      </c>
      <c r="AF101" s="26" t="s">
        <v>216</v>
      </c>
    </row>
    <row r="102" spans="1:32" ht="18" customHeight="1">
      <c r="A102" s="39"/>
      <c r="B102" s="6"/>
      <c r="C102" s="28"/>
      <c r="D102" s="6"/>
      <c r="E102" s="8"/>
      <c r="F102" s="6"/>
      <c r="G102" s="8"/>
      <c r="H102" s="9"/>
      <c r="I102" s="9"/>
      <c r="J102" s="9"/>
      <c r="K102" s="9"/>
      <c r="L102" s="9"/>
      <c r="M102" s="10"/>
      <c r="N102" s="10"/>
      <c r="O102" s="10"/>
      <c r="P102" s="18"/>
      <c r="Q102" s="15"/>
      <c r="R102" s="66"/>
      <c r="S102" s="6"/>
      <c r="T102" s="6"/>
      <c r="U102" s="30"/>
      <c r="V102" s="30"/>
      <c r="W102" s="30"/>
      <c r="X102" s="30"/>
      <c r="Y102" s="30"/>
      <c r="Z102" s="30"/>
      <c r="AA102" s="42"/>
      <c r="AB102" s="42"/>
      <c r="AC102" s="1"/>
      <c r="AD102" s="12"/>
      <c r="AE102" s="9" t="s">
        <v>216</v>
      </c>
      <c r="AF102" s="26" t="s">
        <v>216</v>
      </c>
    </row>
    <row r="103" spans="1:32" ht="18" customHeight="1">
      <c r="A103" s="116" t="str">
        <f>CONCATENATE("Region ",G104," / ",H104)</f>
        <v>Region 8 / Urban</v>
      </c>
      <c r="B103" s="117"/>
      <c r="C103" s="128"/>
      <c r="D103" s="129"/>
      <c r="E103" s="130"/>
      <c r="F103" s="129"/>
      <c r="G103" s="130"/>
      <c r="H103" s="130"/>
      <c r="I103" s="130"/>
      <c r="J103" s="130"/>
      <c r="K103" s="130"/>
      <c r="L103" s="130" t="s">
        <v>216</v>
      </c>
      <c r="M103" s="131"/>
      <c r="N103" s="131"/>
      <c r="O103" s="131"/>
      <c r="P103" s="130"/>
      <c r="Q103" s="132"/>
      <c r="R103" s="133"/>
      <c r="S103" s="129"/>
      <c r="T103" s="129"/>
      <c r="U103" s="130"/>
      <c r="V103" s="130"/>
      <c r="W103" s="130"/>
      <c r="X103" s="130"/>
      <c r="Y103" s="130"/>
      <c r="Z103" s="130"/>
      <c r="AA103" s="134"/>
      <c r="AB103" s="134"/>
      <c r="AC103" s="135"/>
      <c r="AD103" s="129"/>
      <c r="AE103" s="130" t="s">
        <v>216</v>
      </c>
      <c r="AF103" s="136" t="s">
        <v>216</v>
      </c>
    </row>
    <row r="104" spans="1:32" ht="20.25" customHeight="1">
      <c r="A104" s="77">
        <v>13118</v>
      </c>
      <c r="B104" s="90" t="s">
        <v>114</v>
      </c>
      <c r="C104" s="91" t="s">
        <v>321</v>
      </c>
      <c r="D104" s="90" t="s">
        <v>115</v>
      </c>
      <c r="E104" s="93">
        <v>76559</v>
      </c>
      <c r="F104" s="90" t="s">
        <v>25</v>
      </c>
      <c r="G104" s="93">
        <v>8</v>
      </c>
      <c r="H104" s="92" t="s">
        <v>24</v>
      </c>
      <c r="I104" s="92"/>
      <c r="J104" s="92"/>
      <c r="K104" s="92"/>
      <c r="L104" s="92" t="s">
        <v>351</v>
      </c>
      <c r="M104" s="94">
        <v>48</v>
      </c>
      <c r="N104" s="94">
        <v>0</v>
      </c>
      <c r="O104" s="94">
        <v>48</v>
      </c>
      <c r="P104" s="92" t="s">
        <v>229</v>
      </c>
      <c r="Q104" s="95">
        <v>500000</v>
      </c>
      <c r="R104" s="96" t="s">
        <v>20</v>
      </c>
      <c r="S104" s="90" t="s">
        <v>101</v>
      </c>
      <c r="T104" s="90" t="s">
        <v>273</v>
      </c>
      <c r="U104" s="85">
        <v>109</v>
      </c>
      <c r="V104" s="85"/>
      <c r="W104" s="85">
        <v>10</v>
      </c>
      <c r="X104" s="85">
        <v>12</v>
      </c>
      <c r="Y104" s="85">
        <v>10</v>
      </c>
      <c r="Z104" s="85">
        <v>4</v>
      </c>
      <c r="AA104" s="97">
        <f>SUM(U104:Z104)</f>
        <v>145</v>
      </c>
      <c r="AB104" s="97" t="s">
        <v>393</v>
      </c>
      <c r="AC104" s="101" t="s">
        <v>444</v>
      </c>
      <c r="AD104" s="98">
        <v>48027021800</v>
      </c>
      <c r="AE104" s="92" t="s">
        <v>335</v>
      </c>
      <c r="AF104" s="99">
        <v>0.128</v>
      </c>
    </row>
    <row r="105" spans="1:32" ht="20.25" customHeight="1">
      <c r="A105" s="77">
        <v>13187</v>
      </c>
      <c r="B105" s="78" t="s">
        <v>148</v>
      </c>
      <c r="C105" s="79" t="s">
        <v>330</v>
      </c>
      <c r="D105" s="78" t="s">
        <v>151</v>
      </c>
      <c r="E105" s="80">
        <v>76707</v>
      </c>
      <c r="F105" s="78" t="s">
        <v>152</v>
      </c>
      <c r="G105" s="80">
        <v>8</v>
      </c>
      <c r="H105" s="81" t="s">
        <v>24</v>
      </c>
      <c r="I105" s="81"/>
      <c r="J105" s="81"/>
      <c r="K105" s="81"/>
      <c r="L105" s="92" t="s">
        <v>351</v>
      </c>
      <c r="M105" s="82">
        <v>77</v>
      </c>
      <c r="N105" s="82">
        <v>15</v>
      </c>
      <c r="O105" s="82">
        <v>92</v>
      </c>
      <c r="P105" s="81" t="s">
        <v>229</v>
      </c>
      <c r="Q105" s="83">
        <v>963900</v>
      </c>
      <c r="R105" s="84" t="s">
        <v>20</v>
      </c>
      <c r="S105" s="78" t="s">
        <v>149</v>
      </c>
      <c r="T105" s="78" t="s">
        <v>150</v>
      </c>
      <c r="U105" s="85">
        <v>105</v>
      </c>
      <c r="V105" s="85"/>
      <c r="W105" s="85">
        <v>8</v>
      </c>
      <c r="X105" s="85">
        <v>12</v>
      </c>
      <c r="Y105" s="85">
        <v>14</v>
      </c>
      <c r="Z105" s="85">
        <v>0</v>
      </c>
      <c r="AA105" s="86">
        <f>SUM(U105:Z105)</f>
        <v>139</v>
      </c>
      <c r="AB105" s="86" t="s">
        <v>393</v>
      </c>
      <c r="AC105" s="114" t="s">
        <v>444</v>
      </c>
      <c r="AD105" s="98">
        <v>48309001200</v>
      </c>
      <c r="AE105" s="92" t="s">
        <v>333</v>
      </c>
      <c r="AF105" s="99">
        <v>0.581</v>
      </c>
    </row>
    <row r="106" spans="1:32" ht="18" customHeight="1">
      <c r="A106" s="157" t="s">
        <v>247</v>
      </c>
      <c r="B106" s="157"/>
      <c r="C106" s="21">
        <v>1541697</v>
      </c>
      <c r="D106" s="150" t="s">
        <v>246</v>
      </c>
      <c r="E106" s="150"/>
      <c r="F106" s="150"/>
      <c r="G106" s="150"/>
      <c r="H106" s="150"/>
      <c r="I106" s="150"/>
      <c r="J106" s="150"/>
      <c r="K106" s="150"/>
      <c r="L106" s="150"/>
      <c r="M106" s="150"/>
      <c r="N106" s="150"/>
      <c r="O106" s="150"/>
      <c r="P106" s="150"/>
      <c r="Q106" s="15">
        <f>SUM(Q104:Q105)</f>
        <v>1463900</v>
      </c>
      <c r="R106" s="66"/>
      <c r="S106" s="6"/>
      <c r="T106" s="6"/>
      <c r="U106" s="3"/>
      <c r="V106" s="3"/>
      <c r="W106" s="3"/>
      <c r="X106" s="3"/>
      <c r="Y106" s="3"/>
      <c r="Z106" s="3"/>
      <c r="AA106" s="42"/>
      <c r="AB106" s="42"/>
      <c r="AC106" s="1"/>
      <c r="AD106" s="6"/>
      <c r="AE106" s="9" t="s">
        <v>216</v>
      </c>
      <c r="AF106" s="26" t="s">
        <v>216</v>
      </c>
    </row>
    <row r="107" spans="1:32" ht="18" customHeight="1">
      <c r="A107" s="17"/>
      <c r="B107" s="6"/>
      <c r="C107" s="7"/>
      <c r="D107" s="6"/>
      <c r="E107" s="9"/>
      <c r="F107" s="6"/>
      <c r="G107" s="9"/>
      <c r="H107" s="9"/>
      <c r="I107" s="9"/>
      <c r="J107" s="9"/>
      <c r="K107" s="9"/>
      <c r="L107" s="9"/>
      <c r="M107" s="10"/>
      <c r="N107" s="10"/>
      <c r="O107" s="10"/>
      <c r="P107" s="18"/>
      <c r="Q107" s="15"/>
      <c r="R107" s="66"/>
      <c r="S107" s="6"/>
      <c r="T107" s="6"/>
      <c r="U107" s="3"/>
      <c r="V107" s="3"/>
      <c r="W107" s="3"/>
      <c r="X107" s="3"/>
      <c r="Y107" s="3"/>
      <c r="Z107" s="3"/>
      <c r="AA107" s="42"/>
      <c r="AB107" s="42"/>
      <c r="AC107" s="1"/>
      <c r="AD107" s="6"/>
      <c r="AE107" s="9" t="s">
        <v>216</v>
      </c>
      <c r="AF107" s="26" t="s">
        <v>216</v>
      </c>
    </row>
    <row r="108" spans="1:32" ht="18" customHeight="1">
      <c r="A108" s="116" t="str">
        <f>CONCATENATE("Region ",G109," / ",H109)</f>
        <v>Region 9 / Rural</v>
      </c>
      <c r="B108" s="117"/>
      <c r="C108" s="128"/>
      <c r="D108" s="129"/>
      <c r="E108" s="130"/>
      <c r="F108" s="129"/>
      <c r="G108" s="130"/>
      <c r="H108" s="130"/>
      <c r="I108" s="130"/>
      <c r="J108" s="130"/>
      <c r="K108" s="130"/>
      <c r="L108" s="130" t="s">
        <v>216</v>
      </c>
      <c r="M108" s="131"/>
      <c r="N108" s="131"/>
      <c r="O108" s="131"/>
      <c r="P108" s="130"/>
      <c r="Q108" s="132"/>
      <c r="R108" s="133"/>
      <c r="S108" s="129"/>
      <c r="T108" s="129"/>
      <c r="U108" s="130"/>
      <c r="V108" s="130"/>
      <c r="W108" s="130"/>
      <c r="X108" s="130"/>
      <c r="Y108" s="130"/>
      <c r="Z108" s="130"/>
      <c r="AA108" s="134"/>
      <c r="AB108" s="134"/>
      <c r="AC108" s="135"/>
      <c r="AD108" s="129"/>
      <c r="AE108" s="130" t="s">
        <v>216</v>
      </c>
      <c r="AF108" s="136" t="s">
        <v>216</v>
      </c>
    </row>
    <row r="109" spans="1:32" ht="20.25" customHeight="1">
      <c r="A109" s="77">
        <v>13167</v>
      </c>
      <c r="B109" s="78" t="s">
        <v>132</v>
      </c>
      <c r="C109" s="79" t="s">
        <v>135</v>
      </c>
      <c r="D109" s="78" t="s">
        <v>136</v>
      </c>
      <c r="E109" s="80">
        <v>78028</v>
      </c>
      <c r="F109" s="78" t="s">
        <v>137</v>
      </c>
      <c r="G109" s="80">
        <v>9</v>
      </c>
      <c r="H109" s="81" t="s">
        <v>1</v>
      </c>
      <c r="I109" s="81"/>
      <c r="J109" s="81"/>
      <c r="K109" s="81" t="s">
        <v>20</v>
      </c>
      <c r="L109" s="92" t="s">
        <v>351</v>
      </c>
      <c r="M109" s="82">
        <v>49</v>
      </c>
      <c r="N109" s="82">
        <v>0</v>
      </c>
      <c r="O109" s="82">
        <v>49</v>
      </c>
      <c r="P109" s="81" t="s">
        <v>354</v>
      </c>
      <c r="Q109" s="83">
        <v>717000</v>
      </c>
      <c r="R109" s="84" t="s">
        <v>20</v>
      </c>
      <c r="S109" s="78" t="s">
        <v>133</v>
      </c>
      <c r="T109" s="78" t="s">
        <v>134</v>
      </c>
      <c r="U109" s="85">
        <v>114</v>
      </c>
      <c r="V109" s="85"/>
      <c r="W109" s="85">
        <v>10</v>
      </c>
      <c r="X109" s="85">
        <v>12</v>
      </c>
      <c r="Y109" s="85">
        <v>10</v>
      </c>
      <c r="Z109" s="85">
        <v>4</v>
      </c>
      <c r="AA109" s="86">
        <f>SUM(U109:Z109)</f>
        <v>150</v>
      </c>
      <c r="AB109" s="86" t="s">
        <v>393</v>
      </c>
      <c r="AC109" s="114" t="s">
        <v>444</v>
      </c>
      <c r="AD109" s="98">
        <v>48265960100</v>
      </c>
      <c r="AE109" s="92" t="s">
        <v>336</v>
      </c>
      <c r="AF109" s="99">
        <v>0.069</v>
      </c>
    </row>
    <row r="110" spans="1:32" ht="18" customHeight="1">
      <c r="A110" s="146" t="s">
        <v>247</v>
      </c>
      <c r="B110" s="146"/>
      <c r="C110" s="21">
        <v>500000</v>
      </c>
      <c r="D110" s="147" t="s">
        <v>246</v>
      </c>
      <c r="E110" s="147"/>
      <c r="F110" s="147"/>
      <c r="G110" s="147"/>
      <c r="H110" s="147"/>
      <c r="I110" s="147"/>
      <c r="J110" s="147"/>
      <c r="K110" s="147"/>
      <c r="L110" s="147"/>
      <c r="M110" s="147"/>
      <c r="N110" s="147"/>
      <c r="O110" s="147"/>
      <c r="P110" s="147"/>
      <c r="Q110" s="15">
        <f>SUM(Q109:Q109)</f>
        <v>717000</v>
      </c>
      <c r="R110" s="66"/>
      <c r="S110" s="6"/>
      <c r="T110" s="6"/>
      <c r="U110" s="3"/>
      <c r="V110" s="3"/>
      <c r="W110" s="3"/>
      <c r="X110" s="3"/>
      <c r="Y110" s="3"/>
      <c r="Z110" s="3"/>
      <c r="AA110" s="42"/>
      <c r="AB110" s="42"/>
      <c r="AC110" s="1"/>
      <c r="AD110" s="12"/>
      <c r="AE110" s="9" t="s">
        <v>216</v>
      </c>
      <c r="AF110" s="26" t="s">
        <v>216</v>
      </c>
    </row>
    <row r="111" spans="1:32" ht="18" customHeight="1">
      <c r="A111" s="39"/>
      <c r="B111" s="6"/>
      <c r="C111" s="7"/>
      <c r="D111" s="6"/>
      <c r="E111" s="8"/>
      <c r="F111" s="6"/>
      <c r="G111" s="8"/>
      <c r="H111" s="9"/>
      <c r="I111" s="9"/>
      <c r="J111" s="9"/>
      <c r="K111" s="9"/>
      <c r="L111" s="9"/>
      <c r="M111" s="10"/>
      <c r="N111" s="10"/>
      <c r="O111" s="10"/>
      <c r="P111" s="18"/>
      <c r="Q111" s="15"/>
      <c r="R111" s="66"/>
      <c r="S111" s="32"/>
      <c r="T111" s="33"/>
      <c r="U111" s="34"/>
      <c r="V111" s="3"/>
      <c r="W111" s="3"/>
      <c r="X111" s="3"/>
      <c r="Y111" s="3"/>
      <c r="Z111" s="3"/>
      <c r="AA111" s="42"/>
      <c r="AB111" s="42"/>
      <c r="AC111" s="1"/>
      <c r="AD111" s="12"/>
      <c r="AE111" s="9" t="s">
        <v>216</v>
      </c>
      <c r="AF111" s="26" t="s">
        <v>216</v>
      </c>
    </row>
    <row r="112" spans="1:32" ht="18" customHeight="1">
      <c r="A112" s="116" t="str">
        <f>CONCATENATE("Region ",G113," / ",H113)</f>
        <v>Region 9 / Urban</v>
      </c>
      <c r="B112" s="117"/>
      <c r="C112" s="128"/>
      <c r="D112" s="129"/>
      <c r="E112" s="130"/>
      <c r="F112" s="129"/>
      <c r="G112" s="130"/>
      <c r="H112" s="130"/>
      <c r="I112" s="130"/>
      <c r="J112" s="130"/>
      <c r="K112" s="130"/>
      <c r="L112" s="130" t="s">
        <v>216</v>
      </c>
      <c r="M112" s="131"/>
      <c r="N112" s="131"/>
      <c r="O112" s="131"/>
      <c r="P112" s="130"/>
      <c r="Q112" s="132"/>
      <c r="R112" s="133"/>
      <c r="S112" s="129"/>
      <c r="T112" s="129"/>
      <c r="U112" s="130"/>
      <c r="V112" s="130"/>
      <c r="W112" s="130"/>
      <c r="X112" s="130"/>
      <c r="Y112" s="130"/>
      <c r="Z112" s="130"/>
      <c r="AA112" s="134"/>
      <c r="AB112" s="134"/>
      <c r="AC112" s="135"/>
      <c r="AD112" s="129"/>
      <c r="AE112" s="130" t="s">
        <v>216</v>
      </c>
      <c r="AF112" s="136" t="s">
        <v>216</v>
      </c>
    </row>
    <row r="113" spans="1:32" ht="20.25" customHeight="1">
      <c r="A113" s="77">
        <v>13262</v>
      </c>
      <c r="B113" s="78" t="s">
        <v>192</v>
      </c>
      <c r="C113" s="79" t="s">
        <v>244</v>
      </c>
      <c r="D113" s="78" t="s">
        <v>42</v>
      </c>
      <c r="E113" s="80">
        <v>78254</v>
      </c>
      <c r="F113" s="78" t="s">
        <v>43</v>
      </c>
      <c r="G113" s="80">
        <v>9</v>
      </c>
      <c r="H113" s="81" t="s">
        <v>24</v>
      </c>
      <c r="I113" s="81"/>
      <c r="J113" s="81"/>
      <c r="K113" s="81"/>
      <c r="L113" s="81" t="s">
        <v>351</v>
      </c>
      <c r="M113" s="82">
        <v>149</v>
      </c>
      <c r="N113" s="82">
        <v>11</v>
      </c>
      <c r="O113" s="82">
        <v>160</v>
      </c>
      <c r="P113" s="81" t="s">
        <v>229</v>
      </c>
      <c r="Q113" s="83">
        <v>1500000</v>
      </c>
      <c r="R113" s="84"/>
      <c r="S113" s="78" t="s">
        <v>163</v>
      </c>
      <c r="T113" s="78" t="s">
        <v>284</v>
      </c>
      <c r="U113" s="85">
        <v>108</v>
      </c>
      <c r="V113" s="85"/>
      <c r="W113" s="85">
        <v>10</v>
      </c>
      <c r="X113" s="85">
        <v>12</v>
      </c>
      <c r="Y113" s="85">
        <v>10</v>
      </c>
      <c r="Z113" s="85">
        <v>4</v>
      </c>
      <c r="AA113" s="86">
        <f>SUM(U113:Z113)</f>
        <v>144</v>
      </c>
      <c r="AB113" s="86" t="s">
        <v>393</v>
      </c>
      <c r="AC113" s="114" t="s">
        <v>444</v>
      </c>
      <c r="AD113" s="88">
        <v>48029181726</v>
      </c>
      <c r="AE113" s="81" t="s">
        <v>335</v>
      </c>
      <c r="AF113" s="89">
        <v>0.053</v>
      </c>
    </row>
    <row r="114" spans="1:32" ht="20.25" customHeight="1">
      <c r="A114" s="77">
        <v>13273</v>
      </c>
      <c r="B114" s="90" t="s">
        <v>194</v>
      </c>
      <c r="C114" s="115" t="s">
        <v>322</v>
      </c>
      <c r="D114" s="90" t="s">
        <v>42</v>
      </c>
      <c r="E114" s="93">
        <v>78251</v>
      </c>
      <c r="F114" s="90" t="s">
        <v>43</v>
      </c>
      <c r="G114" s="93">
        <v>9</v>
      </c>
      <c r="H114" s="92" t="s">
        <v>24</v>
      </c>
      <c r="I114" s="92"/>
      <c r="J114" s="92"/>
      <c r="K114" s="92"/>
      <c r="L114" s="92" t="s">
        <v>351</v>
      </c>
      <c r="M114" s="94">
        <v>140</v>
      </c>
      <c r="N114" s="94">
        <v>0</v>
      </c>
      <c r="O114" s="94">
        <v>140</v>
      </c>
      <c r="P114" s="92" t="s">
        <v>229</v>
      </c>
      <c r="Q114" s="95">
        <v>1324827</v>
      </c>
      <c r="R114" s="84" t="s">
        <v>20</v>
      </c>
      <c r="S114" s="90" t="s">
        <v>285</v>
      </c>
      <c r="T114" s="90" t="s">
        <v>193</v>
      </c>
      <c r="U114" s="100">
        <v>108</v>
      </c>
      <c r="V114" s="100"/>
      <c r="W114" s="100">
        <v>10</v>
      </c>
      <c r="X114" s="100">
        <v>12</v>
      </c>
      <c r="Y114" s="100">
        <v>10</v>
      </c>
      <c r="Z114" s="100">
        <v>4</v>
      </c>
      <c r="AA114" s="97">
        <f>SUM(U114:Z114)</f>
        <v>144</v>
      </c>
      <c r="AB114" s="97" t="s">
        <v>393</v>
      </c>
      <c r="AC114" s="101" t="s">
        <v>444</v>
      </c>
      <c r="AD114" s="98">
        <v>48029171924</v>
      </c>
      <c r="AE114" s="92" t="s">
        <v>335</v>
      </c>
      <c r="AF114" s="99">
        <v>0.021</v>
      </c>
    </row>
    <row r="115" spans="1:32" ht="20.25" customHeight="1">
      <c r="A115" s="77">
        <v>13193</v>
      </c>
      <c r="B115" s="78" t="s">
        <v>258</v>
      </c>
      <c r="C115" s="79" t="s">
        <v>323</v>
      </c>
      <c r="D115" s="78" t="s">
        <v>157</v>
      </c>
      <c r="E115" s="80">
        <v>78201</v>
      </c>
      <c r="F115" s="78" t="s">
        <v>43</v>
      </c>
      <c r="G115" s="80">
        <v>9</v>
      </c>
      <c r="H115" s="81" t="s">
        <v>24</v>
      </c>
      <c r="I115" s="81"/>
      <c r="J115" s="81"/>
      <c r="K115" s="81" t="s">
        <v>20</v>
      </c>
      <c r="L115" s="81" t="s">
        <v>351</v>
      </c>
      <c r="M115" s="82">
        <v>50</v>
      </c>
      <c r="N115" s="82">
        <v>34</v>
      </c>
      <c r="O115" s="82">
        <v>84</v>
      </c>
      <c r="P115" s="81" t="s">
        <v>229</v>
      </c>
      <c r="Q115" s="83">
        <v>711849</v>
      </c>
      <c r="R115" s="84"/>
      <c r="S115" s="78" t="s">
        <v>156</v>
      </c>
      <c r="T115" s="78" t="s">
        <v>155</v>
      </c>
      <c r="U115" s="85">
        <v>107</v>
      </c>
      <c r="V115" s="85"/>
      <c r="W115" s="85">
        <v>10</v>
      </c>
      <c r="X115" s="85">
        <v>12</v>
      </c>
      <c r="Y115" s="85">
        <v>10</v>
      </c>
      <c r="Z115" s="85">
        <v>4</v>
      </c>
      <c r="AA115" s="86">
        <f>SUM(U115:Z115)</f>
        <v>143</v>
      </c>
      <c r="AB115" s="86" t="s">
        <v>393</v>
      </c>
      <c r="AC115" s="87" t="s">
        <v>444</v>
      </c>
      <c r="AD115" s="98">
        <v>48029180800</v>
      </c>
      <c r="AE115" s="92" t="s">
        <v>333</v>
      </c>
      <c r="AF115" s="99">
        <v>0.311</v>
      </c>
    </row>
    <row r="116" spans="1:32" ht="18" customHeight="1">
      <c r="A116" s="157" t="s">
        <v>247</v>
      </c>
      <c r="B116" s="157"/>
      <c r="C116" s="21">
        <v>3992496</v>
      </c>
      <c r="D116" s="150" t="s">
        <v>246</v>
      </c>
      <c r="E116" s="150"/>
      <c r="F116" s="150"/>
      <c r="G116" s="150"/>
      <c r="H116" s="150"/>
      <c r="I116" s="150"/>
      <c r="J116" s="150"/>
      <c r="K116" s="150"/>
      <c r="L116" s="150"/>
      <c r="M116" s="150"/>
      <c r="N116" s="150"/>
      <c r="O116" s="150"/>
      <c r="P116" s="150"/>
      <c r="Q116" s="15">
        <f>SUM(Q113:Q115)</f>
        <v>3536676</v>
      </c>
      <c r="R116" s="66"/>
      <c r="S116" s="31"/>
      <c r="T116" s="6"/>
      <c r="U116" s="3"/>
      <c r="V116" s="3"/>
      <c r="W116" s="3"/>
      <c r="X116" s="3"/>
      <c r="Y116" s="3"/>
      <c r="Z116" s="3"/>
      <c r="AA116" s="42"/>
      <c r="AB116" s="42"/>
      <c r="AC116" s="1"/>
      <c r="AD116" s="6"/>
      <c r="AE116" s="9" t="s">
        <v>216</v>
      </c>
      <c r="AF116" s="26" t="s">
        <v>216</v>
      </c>
    </row>
    <row r="117" spans="1:32" ht="18" customHeight="1">
      <c r="A117" s="17"/>
      <c r="B117" s="6"/>
      <c r="C117" s="28"/>
      <c r="D117" s="6"/>
      <c r="E117" s="9"/>
      <c r="F117" s="6"/>
      <c r="G117" s="9"/>
      <c r="H117" s="9"/>
      <c r="I117" s="9"/>
      <c r="J117" s="9"/>
      <c r="K117" s="9"/>
      <c r="L117" s="9"/>
      <c r="M117" s="10"/>
      <c r="N117" s="10"/>
      <c r="O117" s="10"/>
      <c r="P117" s="15"/>
      <c r="Q117" s="15"/>
      <c r="R117" s="66"/>
      <c r="S117" s="31"/>
      <c r="T117" s="54"/>
      <c r="U117" s="3"/>
      <c r="V117" s="3"/>
      <c r="W117" s="3"/>
      <c r="X117" s="3"/>
      <c r="Y117" s="3"/>
      <c r="Z117" s="3"/>
      <c r="AA117" s="42"/>
      <c r="AB117" s="42"/>
      <c r="AC117" s="1"/>
      <c r="AD117" s="6"/>
      <c r="AE117" s="9" t="s">
        <v>216</v>
      </c>
      <c r="AF117" s="26" t="s">
        <v>216</v>
      </c>
    </row>
    <row r="118" spans="1:32" ht="18" customHeight="1">
      <c r="A118" s="116" t="str">
        <f>CONCATENATE("Region ",G119," / ",H119)</f>
        <v>Region 10 / Rural</v>
      </c>
      <c r="B118" s="117"/>
      <c r="C118" s="128"/>
      <c r="D118" s="129"/>
      <c r="E118" s="130"/>
      <c r="F118" s="129"/>
      <c r="G118" s="130"/>
      <c r="H118" s="130"/>
      <c r="I118" s="130"/>
      <c r="J118" s="130"/>
      <c r="K118" s="130"/>
      <c r="L118" s="130" t="s">
        <v>216</v>
      </c>
      <c r="M118" s="131"/>
      <c r="N118" s="131"/>
      <c r="O118" s="131"/>
      <c r="P118" s="130"/>
      <c r="Q118" s="132"/>
      <c r="R118" s="133"/>
      <c r="S118" s="129"/>
      <c r="T118" s="129"/>
      <c r="U118" s="130"/>
      <c r="V118" s="130"/>
      <c r="W118" s="130"/>
      <c r="X118" s="130"/>
      <c r="Y118" s="130"/>
      <c r="Z118" s="130"/>
      <c r="AA118" s="134"/>
      <c r="AB118" s="134"/>
      <c r="AC118" s="135"/>
      <c r="AD118" s="129"/>
      <c r="AE118" s="130" t="s">
        <v>216</v>
      </c>
      <c r="AF118" s="136" t="s">
        <v>216</v>
      </c>
    </row>
    <row r="119" spans="1:32" ht="20.25" customHeight="1">
      <c r="A119" s="77">
        <v>13213</v>
      </c>
      <c r="B119" s="78" t="s">
        <v>168</v>
      </c>
      <c r="C119" s="79" t="s">
        <v>324</v>
      </c>
      <c r="D119" s="78" t="s">
        <v>161</v>
      </c>
      <c r="E119" s="80">
        <v>77954</v>
      </c>
      <c r="F119" s="78" t="s">
        <v>170</v>
      </c>
      <c r="G119" s="80">
        <v>10</v>
      </c>
      <c r="H119" s="81" t="s">
        <v>1</v>
      </c>
      <c r="I119" s="81"/>
      <c r="J119" s="81"/>
      <c r="K119" s="81"/>
      <c r="L119" s="81" t="s">
        <v>351</v>
      </c>
      <c r="M119" s="82">
        <v>48</v>
      </c>
      <c r="N119" s="82">
        <v>8</v>
      </c>
      <c r="O119" s="82">
        <v>56</v>
      </c>
      <c r="P119" s="81" t="s">
        <v>229</v>
      </c>
      <c r="Q119" s="83">
        <v>500000</v>
      </c>
      <c r="R119" s="84" t="s">
        <v>20</v>
      </c>
      <c r="S119" s="78" t="s">
        <v>169</v>
      </c>
      <c r="T119" s="78" t="s">
        <v>131</v>
      </c>
      <c r="U119" s="85">
        <v>113</v>
      </c>
      <c r="V119" s="85"/>
      <c r="W119" s="85">
        <v>10</v>
      </c>
      <c r="X119" s="85">
        <v>12</v>
      </c>
      <c r="Y119" s="85">
        <v>10</v>
      </c>
      <c r="Z119" s="85">
        <v>4</v>
      </c>
      <c r="AA119" s="86">
        <f>SUM(U119:Z119)</f>
        <v>149</v>
      </c>
      <c r="AB119" s="86" t="s">
        <v>393</v>
      </c>
      <c r="AC119" s="87" t="s">
        <v>444</v>
      </c>
      <c r="AD119" s="98">
        <v>48123970300</v>
      </c>
      <c r="AE119" s="92" t="s">
        <v>336</v>
      </c>
      <c r="AF119" s="99">
        <v>0.126</v>
      </c>
    </row>
    <row r="120" spans="1:32" ht="18" customHeight="1">
      <c r="A120" s="146" t="s">
        <v>247</v>
      </c>
      <c r="B120" s="146"/>
      <c r="C120" s="21">
        <v>500000</v>
      </c>
      <c r="D120" s="147" t="s">
        <v>246</v>
      </c>
      <c r="E120" s="147"/>
      <c r="F120" s="147"/>
      <c r="G120" s="147"/>
      <c r="H120" s="147"/>
      <c r="I120" s="147"/>
      <c r="J120" s="147"/>
      <c r="K120" s="147"/>
      <c r="L120" s="147"/>
      <c r="M120" s="147"/>
      <c r="N120" s="147"/>
      <c r="O120" s="147"/>
      <c r="P120" s="147"/>
      <c r="Q120" s="15">
        <f>SUM(Q119:Q119)</f>
        <v>500000</v>
      </c>
      <c r="R120" s="66"/>
      <c r="S120" s="6"/>
      <c r="T120" s="6"/>
      <c r="U120" s="30"/>
      <c r="V120" s="30"/>
      <c r="W120" s="30"/>
      <c r="X120" s="30"/>
      <c r="Y120" s="30"/>
      <c r="Z120" s="30"/>
      <c r="AA120" s="42"/>
      <c r="AB120" s="42"/>
      <c r="AC120" s="1"/>
      <c r="AD120" s="12"/>
      <c r="AE120" s="9" t="s">
        <v>216</v>
      </c>
      <c r="AF120" s="26" t="s">
        <v>216</v>
      </c>
    </row>
    <row r="121" spans="1:32" ht="18" customHeight="1">
      <c r="A121" s="39"/>
      <c r="B121" s="6"/>
      <c r="C121" s="7"/>
      <c r="D121" s="6"/>
      <c r="E121" s="8"/>
      <c r="F121" s="6"/>
      <c r="G121" s="8"/>
      <c r="H121" s="9"/>
      <c r="I121" s="9"/>
      <c r="J121" s="9"/>
      <c r="K121" s="9"/>
      <c r="L121" s="9"/>
      <c r="M121" s="10"/>
      <c r="N121" s="10"/>
      <c r="O121" s="10"/>
      <c r="P121" s="18"/>
      <c r="Q121" s="15"/>
      <c r="R121" s="66"/>
      <c r="S121" s="6"/>
      <c r="T121" s="6"/>
      <c r="U121" s="30"/>
      <c r="V121" s="30"/>
      <c r="W121" s="30"/>
      <c r="X121" s="30"/>
      <c r="Y121" s="30"/>
      <c r="Z121" s="30"/>
      <c r="AA121" s="42"/>
      <c r="AB121" s="42"/>
      <c r="AC121" s="1"/>
      <c r="AD121" s="12"/>
      <c r="AE121" s="9" t="s">
        <v>216</v>
      </c>
      <c r="AF121" s="26" t="s">
        <v>216</v>
      </c>
    </row>
    <row r="122" spans="1:32" ht="18" customHeight="1">
      <c r="A122" s="116" t="str">
        <f>CONCATENATE("Region ",G123," / ",H123)</f>
        <v>Region 10 / Urban</v>
      </c>
      <c r="B122" s="117"/>
      <c r="C122" s="128"/>
      <c r="D122" s="129"/>
      <c r="E122" s="130"/>
      <c r="F122" s="129"/>
      <c r="G122" s="130"/>
      <c r="H122" s="130"/>
      <c r="I122" s="130"/>
      <c r="J122" s="130"/>
      <c r="K122" s="130"/>
      <c r="L122" s="130" t="s">
        <v>216</v>
      </c>
      <c r="M122" s="131"/>
      <c r="N122" s="131"/>
      <c r="O122" s="131"/>
      <c r="P122" s="130"/>
      <c r="Q122" s="132"/>
      <c r="R122" s="133"/>
      <c r="S122" s="129"/>
      <c r="T122" s="129"/>
      <c r="U122" s="130"/>
      <c r="V122" s="130"/>
      <c r="W122" s="130"/>
      <c r="X122" s="130"/>
      <c r="Y122" s="130"/>
      <c r="Z122" s="130"/>
      <c r="AA122" s="134"/>
      <c r="AB122" s="134"/>
      <c r="AC122" s="135"/>
      <c r="AD122" s="129"/>
      <c r="AE122" s="130" t="s">
        <v>216</v>
      </c>
      <c r="AF122" s="136" t="s">
        <v>216</v>
      </c>
    </row>
    <row r="123" spans="1:32" ht="20.25" customHeight="1">
      <c r="A123" s="77">
        <v>13082</v>
      </c>
      <c r="B123" s="78" t="s">
        <v>84</v>
      </c>
      <c r="C123" s="79" t="s">
        <v>297</v>
      </c>
      <c r="D123" s="78" t="s">
        <v>86</v>
      </c>
      <c r="E123" s="80">
        <v>78410</v>
      </c>
      <c r="F123" s="78" t="s">
        <v>87</v>
      </c>
      <c r="G123" s="80">
        <v>10</v>
      </c>
      <c r="H123" s="81" t="s">
        <v>24</v>
      </c>
      <c r="I123" s="81"/>
      <c r="J123" s="81"/>
      <c r="K123" s="81" t="s">
        <v>20</v>
      </c>
      <c r="L123" s="81" t="s">
        <v>353</v>
      </c>
      <c r="M123" s="82">
        <v>94</v>
      </c>
      <c r="N123" s="82">
        <v>0</v>
      </c>
      <c r="O123" s="82">
        <v>94</v>
      </c>
      <c r="P123" s="81" t="s">
        <v>229</v>
      </c>
      <c r="Q123" s="83">
        <v>1356998</v>
      </c>
      <c r="R123" s="84"/>
      <c r="S123" s="78" t="s">
        <v>85</v>
      </c>
      <c r="T123" s="78" t="s">
        <v>266</v>
      </c>
      <c r="U123" s="85">
        <v>103</v>
      </c>
      <c r="V123" s="85"/>
      <c r="W123" s="85">
        <v>10</v>
      </c>
      <c r="X123" s="85">
        <v>12</v>
      </c>
      <c r="Y123" s="85">
        <v>14</v>
      </c>
      <c r="Z123" s="85">
        <v>0</v>
      </c>
      <c r="AA123" s="86">
        <f>SUM(U123:Z123)</f>
        <v>139</v>
      </c>
      <c r="AB123" s="86" t="s">
        <v>393</v>
      </c>
      <c r="AC123" s="87" t="s">
        <v>444</v>
      </c>
      <c r="AD123" s="98">
        <v>48355003601</v>
      </c>
      <c r="AE123" s="92" t="s">
        <v>335</v>
      </c>
      <c r="AF123" s="99">
        <v>0.1</v>
      </c>
    </row>
    <row r="124" spans="1:32" ht="18" customHeight="1">
      <c r="A124" s="146" t="s">
        <v>247</v>
      </c>
      <c r="B124" s="146"/>
      <c r="C124" s="21">
        <v>1231390</v>
      </c>
      <c r="D124" s="147" t="s">
        <v>246</v>
      </c>
      <c r="E124" s="147"/>
      <c r="F124" s="147"/>
      <c r="G124" s="147"/>
      <c r="H124" s="147"/>
      <c r="I124" s="147"/>
      <c r="J124" s="147"/>
      <c r="K124" s="147"/>
      <c r="L124" s="147"/>
      <c r="M124" s="147"/>
      <c r="N124" s="147"/>
      <c r="O124" s="147"/>
      <c r="P124" s="147"/>
      <c r="Q124" s="15">
        <f>SUM(Q123:Q123)</f>
        <v>1356998</v>
      </c>
      <c r="R124" s="66"/>
      <c r="S124" s="6"/>
      <c r="T124" s="6"/>
      <c r="U124" s="30"/>
      <c r="V124" s="30"/>
      <c r="W124" s="30"/>
      <c r="X124" s="30"/>
      <c r="Y124" s="30"/>
      <c r="Z124" s="30"/>
      <c r="AA124" s="42"/>
      <c r="AB124" s="42"/>
      <c r="AC124" s="1"/>
      <c r="AD124" s="6"/>
      <c r="AE124" s="9" t="s">
        <v>216</v>
      </c>
      <c r="AF124" s="26" t="s">
        <v>216</v>
      </c>
    </row>
    <row r="125" spans="1:32" ht="18" customHeight="1">
      <c r="A125" s="17"/>
      <c r="B125" s="6"/>
      <c r="C125" s="7"/>
      <c r="D125" s="6"/>
      <c r="E125" s="9"/>
      <c r="F125" s="6"/>
      <c r="G125" s="9"/>
      <c r="H125" s="9"/>
      <c r="I125" s="9"/>
      <c r="J125" s="9"/>
      <c r="K125" s="9"/>
      <c r="L125" s="9"/>
      <c r="M125" s="10"/>
      <c r="N125" s="10"/>
      <c r="O125" s="10"/>
      <c r="P125" s="18"/>
      <c r="Q125" s="15"/>
      <c r="R125" s="66"/>
      <c r="S125" s="6"/>
      <c r="T125" s="6"/>
      <c r="U125" s="30"/>
      <c r="V125" s="30"/>
      <c r="W125" s="30"/>
      <c r="X125" s="30"/>
      <c r="Y125" s="30"/>
      <c r="Z125" s="30"/>
      <c r="AA125" s="42"/>
      <c r="AB125" s="42"/>
      <c r="AC125" s="1"/>
      <c r="AD125" s="6"/>
      <c r="AE125" s="9" t="s">
        <v>216</v>
      </c>
      <c r="AF125" s="26" t="s">
        <v>216</v>
      </c>
    </row>
    <row r="126" spans="1:32" ht="18" customHeight="1">
      <c r="A126" s="116" t="str">
        <f>CONCATENATE("Region ",G127," / ",H127)</f>
        <v>Region 11 / Rural</v>
      </c>
      <c r="B126" s="117"/>
      <c r="C126" s="128"/>
      <c r="D126" s="129"/>
      <c r="E126" s="130"/>
      <c r="F126" s="129"/>
      <c r="G126" s="130"/>
      <c r="H126" s="130"/>
      <c r="I126" s="130"/>
      <c r="J126" s="130"/>
      <c r="K126" s="130"/>
      <c r="L126" s="130" t="s">
        <v>216</v>
      </c>
      <c r="M126" s="131"/>
      <c r="N126" s="131"/>
      <c r="O126" s="131"/>
      <c r="P126" s="130"/>
      <c r="Q126" s="132"/>
      <c r="R126" s="133"/>
      <c r="S126" s="129"/>
      <c r="T126" s="129"/>
      <c r="U126" s="130"/>
      <c r="V126" s="130"/>
      <c r="W126" s="130"/>
      <c r="X126" s="130"/>
      <c r="Y126" s="130"/>
      <c r="Z126" s="130"/>
      <c r="AA126" s="134"/>
      <c r="AB126" s="134"/>
      <c r="AC126" s="135"/>
      <c r="AD126" s="129"/>
      <c r="AE126" s="130" t="s">
        <v>216</v>
      </c>
      <c r="AF126" s="136" t="s">
        <v>216</v>
      </c>
    </row>
    <row r="127" spans="1:32" ht="20.25" customHeight="1">
      <c r="A127" s="77">
        <v>13087</v>
      </c>
      <c r="B127" s="78" t="s">
        <v>89</v>
      </c>
      <c r="C127" s="79" t="s">
        <v>325</v>
      </c>
      <c r="D127" s="78" t="s">
        <v>63</v>
      </c>
      <c r="E127" s="80">
        <v>78582</v>
      </c>
      <c r="F127" s="78" t="s">
        <v>56</v>
      </c>
      <c r="G127" s="80">
        <v>11</v>
      </c>
      <c r="H127" s="81" t="s">
        <v>1</v>
      </c>
      <c r="I127" s="81"/>
      <c r="J127" s="81"/>
      <c r="K127" s="81"/>
      <c r="L127" s="81" t="s">
        <v>351</v>
      </c>
      <c r="M127" s="82">
        <v>50</v>
      </c>
      <c r="N127" s="82">
        <v>30</v>
      </c>
      <c r="O127" s="82">
        <v>80</v>
      </c>
      <c r="P127" s="81" t="s">
        <v>229</v>
      </c>
      <c r="Q127" s="83">
        <v>860000</v>
      </c>
      <c r="R127" s="84"/>
      <c r="S127" s="78" t="s">
        <v>286</v>
      </c>
      <c r="T127" s="78" t="s">
        <v>90</v>
      </c>
      <c r="U127" s="85">
        <v>117</v>
      </c>
      <c r="V127" s="85"/>
      <c r="W127" s="85">
        <v>10</v>
      </c>
      <c r="X127" s="85">
        <v>12</v>
      </c>
      <c r="Y127" s="85">
        <v>10</v>
      </c>
      <c r="Z127" s="85">
        <v>4</v>
      </c>
      <c r="AA127" s="86">
        <f>SUM(U127:Z127)</f>
        <v>153</v>
      </c>
      <c r="AB127" s="86" t="s">
        <v>393</v>
      </c>
      <c r="AC127" s="87" t="s">
        <v>444</v>
      </c>
      <c r="AD127" s="98">
        <v>48427950104</v>
      </c>
      <c r="AE127" s="92" t="s">
        <v>335</v>
      </c>
      <c r="AF127" s="99">
        <v>0.17</v>
      </c>
    </row>
    <row r="128" spans="1:32" ht="18" customHeight="1">
      <c r="A128" s="146" t="s">
        <v>247</v>
      </c>
      <c r="B128" s="146"/>
      <c r="C128" s="21">
        <v>1042926</v>
      </c>
      <c r="D128" s="147" t="s">
        <v>246</v>
      </c>
      <c r="E128" s="147"/>
      <c r="F128" s="147"/>
      <c r="G128" s="147"/>
      <c r="H128" s="147"/>
      <c r="I128" s="147"/>
      <c r="J128" s="147"/>
      <c r="K128" s="147"/>
      <c r="L128" s="147"/>
      <c r="M128" s="147"/>
      <c r="N128" s="147"/>
      <c r="O128" s="147"/>
      <c r="P128" s="147"/>
      <c r="Q128" s="15">
        <f>SUM(Q127:Q127)</f>
        <v>860000</v>
      </c>
      <c r="R128" s="66"/>
      <c r="S128" s="6"/>
      <c r="T128" s="6"/>
      <c r="U128" s="3"/>
      <c r="V128" s="3"/>
      <c r="W128" s="3"/>
      <c r="X128" s="3"/>
      <c r="Y128" s="3"/>
      <c r="Z128" s="3"/>
      <c r="AA128" s="42"/>
      <c r="AB128" s="42"/>
      <c r="AC128" s="1"/>
      <c r="AD128" s="12"/>
      <c r="AE128" s="9" t="s">
        <v>216</v>
      </c>
      <c r="AF128" s="26" t="s">
        <v>216</v>
      </c>
    </row>
    <row r="129" spans="1:32" ht="18" customHeight="1">
      <c r="A129" s="39"/>
      <c r="B129" s="1"/>
      <c r="C129" s="27"/>
      <c r="D129" s="6"/>
      <c r="E129" s="8"/>
      <c r="F129" s="6"/>
      <c r="G129" s="8"/>
      <c r="H129" s="9"/>
      <c r="I129" s="9"/>
      <c r="J129" s="9"/>
      <c r="K129" s="9"/>
      <c r="L129" s="9"/>
      <c r="M129" s="10"/>
      <c r="N129" s="10"/>
      <c r="O129" s="10"/>
      <c r="P129" s="18"/>
      <c r="Q129" s="15"/>
      <c r="R129" s="66"/>
      <c r="S129" s="6"/>
      <c r="T129" s="6"/>
      <c r="U129" s="3"/>
      <c r="V129" s="3"/>
      <c r="W129" s="3"/>
      <c r="X129" s="3"/>
      <c r="Y129" s="3"/>
      <c r="Z129" s="3"/>
      <c r="AA129" s="42"/>
      <c r="AB129" s="42"/>
      <c r="AC129" s="1"/>
      <c r="AD129" s="12"/>
      <c r="AE129" s="9" t="s">
        <v>216</v>
      </c>
      <c r="AF129" s="26" t="s">
        <v>216</v>
      </c>
    </row>
    <row r="130" spans="1:32" ht="18" customHeight="1">
      <c r="A130" s="116" t="str">
        <f>CONCATENATE("Region ",G131," / ",H131)</f>
        <v>Region 11 / Urban</v>
      </c>
      <c r="B130" s="117"/>
      <c r="C130" s="128"/>
      <c r="D130" s="129"/>
      <c r="E130" s="130"/>
      <c r="F130" s="129"/>
      <c r="G130" s="130"/>
      <c r="H130" s="130"/>
      <c r="I130" s="130"/>
      <c r="J130" s="130"/>
      <c r="K130" s="130"/>
      <c r="L130" s="130" t="s">
        <v>216</v>
      </c>
      <c r="M130" s="131"/>
      <c r="N130" s="131"/>
      <c r="O130" s="131"/>
      <c r="P130" s="130"/>
      <c r="Q130" s="132"/>
      <c r="R130" s="133"/>
      <c r="S130" s="129"/>
      <c r="T130" s="129"/>
      <c r="U130" s="130"/>
      <c r="V130" s="130"/>
      <c r="W130" s="130"/>
      <c r="X130" s="130"/>
      <c r="Y130" s="130"/>
      <c r="Z130" s="130"/>
      <c r="AA130" s="134"/>
      <c r="AB130" s="134"/>
      <c r="AC130" s="135"/>
      <c r="AD130" s="129"/>
      <c r="AE130" s="130" t="s">
        <v>216</v>
      </c>
      <c r="AF130" s="136" t="s">
        <v>216</v>
      </c>
    </row>
    <row r="131" spans="1:32" ht="20.25" customHeight="1">
      <c r="A131" s="77">
        <v>13100</v>
      </c>
      <c r="B131" s="78" t="s">
        <v>97</v>
      </c>
      <c r="C131" s="79" t="s">
        <v>99</v>
      </c>
      <c r="D131" s="78" t="s">
        <v>100</v>
      </c>
      <c r="E131" s="80">
        <v>78576</v>
      </c>
      <c r="F131" s="78" t="s">
        <v>0</v>
      </c>
      <c r="G131" s="80">
        <v>11</v>
      </c>
      <c r="H131" s="81" t="s">
        <v>24</v>
      </c>
      <c r="I131" s="81"/>
      <c r="J131" s="81"/>
      <c r="K131" s="81"/>
      <c r="L131" s="81" t="s">
        <v>351</v>
      </c>
      <c r="M131" s="82">
        <v>116</v>
      </c>
      <c r="N131" s="82">
        <v>12</v>
      </c>
      <c r="O131" s="82">
        <v>128</v>
      </c>
      <c r="P131" s="81" t="s">
        <v>229</v>
      </c>
      <c r="Q131" s="83">
        <v>1383000</v>
      </c>
      <c r="R131" s="84"/>
      <c r="S131" s="78" t="s">
        <v>98</v>
      </c>
      <c r="T131" s="78" t="s">
        <v>76</v>
      </c>
      <c r="U131" s="85">
        <v>112</v>
      </c>
      <c r="V131" s="85"/>
      <c r="W131" s="85">
        <v>10</v>
      </c>
      <c r="X131" s="85">
        <v>12</v>
      </c>
      <c r="Y131" s="85">
        <v>10</v>
      </c>
      <c r="Z131" s="85">
        <v>4</v>
      </c>
      <c r="AA131" s="86">
        <f>SUM(U131:Z131)</f>
        <v>148</v>
      </c>
      <c r="AB131" s="86" t="s">
        <v>393</v>
      </c>
      <c r="AC131" s="101" t="s">
        <v>444</v>
      </c>
      <c r="AD131" s="98">
        <v>48215024203</v>
      </c>
      <c r="AE131" s="92" t="s">
        <v>336</v>
      </c>
      <c r="AF131" s="99">
        <v>0.17</v>
      </c>
    </row>
    <row r="132" spans="1:32" ht="20.25" customHeight="1">
      <c r="A132" s="77">
        <v>13081</v>
      </c>
      <c r="B132" s="90" t="s">
        <v>291</v>
      </c>
      <c r="C132" s="91" t="s">
        <v>83</v>
      </c>
      <c r="D132" s="90" t="s">
        <v>81</v>
      </c>
      <c r="E132" s="93">
        <v>78045</v>
      </c>
      <c r="F132" s="90" t="s">
        <v>82</v>
      </c>
      <c r="G132" s="93">
        <v>11</v>
      </c>
      <c r="H132" s="92" t="s">
        <v>24</v>
      </c>
      <c r="I132" s="92"/>
      <c r="J132" s="92"/>
      <c r="K132" s="92"/>
      <c r="L132" s="92" t="s">
        <v>351</v>
      </c>
      <c r="M132" s="94">
        <v>114</v>
      </c>
      <c r="N132" s="94">
        <v>38</v>
      </c>
      <c r="O132" s="94">
        <v>152</v>
      </c>
      <c r="P132" s="92" t="s">
        <v>229</v>
      </c>
      <c r="Q132" s="95">
        <v>1225000</v>
      </c>
      <c r="R132" s="96"/>
      <c r="S132" s="90" t="s">
        <v>292</v>
      </c>
      <c r="T132" s="90" t="s">
        <v>79</v>
      </c>
      <c r="U132" s="100">
        <v>109</v>
      </c>
      <c r="V132" s="100"/>
      <c r="W132" s="100">
        <v>10</v>
      </c>
      <c r="X132" s="100">
        <v>12</v>
      </c>
      <c r="Y132" s="100">
        <v>10</v>
      </c>
      <c r="Z132" s="100">
        <v>4</v>
      </c>
      <c r="AA132" s="97">
        <f>SUM(U132:Z132)</f>
        <v>145</v>
      </c>
      <c r="AB132" s="97" t="s">
        <v>393</v>
      </c>
      <c r="AC132" s="114" t="s">
        <v>444</v>
      </c>
      <c r="AD132" s="98">
        <v>48479001711</v>
      </c>
      <c r="AE132" s="92" t="s">
        <v>335</v>
      </c>
      <c r="AF132" s="99">
        <v>0.11699999999999999</v>
      </c>
    </row>
    <row r="133" spans="1:32" ht="20.25" customHeight="1">
      <c r="A133" s="77">
        <v>13068</v>
      </c>
      <c r="B133" s="78" t="s">
        <v>250</v>
      </c>
      <c r="C133" s="79" t="s">
        <v>326</v>
      </c>
      <c r="D133" s="78" t="s">
        <v>72</v>
      </c>
      <c r="E133" s="80">
        <v>78575</v>
      </c>
      <c r="F133" s="78" t="s">
        <v>26</v>
      </c>
      <c r="G133" s="80">
        <v>11</v>
      </c>
      <c r="H133" s="81" t="s">
        <v>24</v>
      </c>
      <c r="I133" s="81"/>
      <c r="J133" s="81"/>
      <c r="K133" s="81"/>
      <c r="L133" s="81" t="s">
        <v>351</v>
      </c>
      <c r="M133" s="82">
        <v>48</v>
      </c>
      <c r="N133" s="82">
        <v>72</v>
      </c>
      <c r="O133" s="82">
        <v>120</v>
      </c>
      <c r="P133" s="81" t="s">
        <v>229</v>
      </c>
      <c r="Q133" s="83">
        <v>500000</v>
      </c>
      <c r="R133" s="84"/>
      <c r="S133" s="78" t="s">
        <v>70</v>
      </c>
      <c r="T133" s="78" t="s">
        <v>71</v>
      </c>
      <c r="U133" s="85">
        <v>109</v>
      </c>
      <c r="V133" s="85"/>
      <c r="W133" s="85">
        <v>10</v>
      </c>
      <c r="X133" s="85">
        <v>12</v>
      </c>
      <c r="Y133" s="85">
        <v>10</v>
      </c>
      <c r="Z133" s="85">
        <v>4</v>
      </c>
      <c r="AA133" s="86">
        <f>SUM(U133:Z133)</f>
        <v>145</v>
      </c>
      <c r="AB133" s="86" t="s">
        <v>393</v>
      </c>
      <c r="AC133" s="114" t="s">
        <v>444</v>
      </c>
      <c r="AD133" s="98">
        <v>48061012613</v>
      </c>
      <c r="AE133" s="92" t="s">
        <v>335</v>
      </c>
      <c r="AF133" s="99">
        <v>0.222</v>
      </c>
    </row>
    <row r="134" spans="1:32" ht="20.25" customHeight="1">
      <c r="A134" s="77">
        <v>13281</v>
      </c>
      <c r="B134" s="78" t="s">
        <v>287</v>
      </c>
      <c r="C134" s="79" t="s">
        <v>288</v>
      </c>
      <c r="D134" s="78" t="s">
        <v>195</v>
      </c>
      <c r="E134" s="80">
        <v>78552</v>
      </c>
      <c r="F134" s="78" t="s">
        <v>26</v>
      </c>
      <c r="G134" s="80">
        <v>11</v>
      </c>
      <c r="H134" s="81" t="s">
        <v>24</v>
      </c>
      <c r="I134" s="81"/>
      <c r="J134" s="81"/>
      <c r="K134" s="81" t="s">
        <v>20</v>
      </c>
      <c r="L134" s="81" t="s">
        <v>351</v>
      </c>
      <c r="M134" s="82">
        <v>100</v>
      </c>
      <c r="N134" s="82">
        <v>28</v>
      </c>
      <c r="O134" s="82">
        <v>128</v>
      </c>
      <c r="P134" s="81" t="s">
        <v>229</v>
      </c>
      <c r="Q134" s="83">
        <v>1400000</v>
      </c>
      <c r="R134" s="84"/>
      <c r="S134" s="78" t="s">
        <v>289</v>
      </c>
      <c r="T134" s="78" t="s">
        <v>290</v>
      </c>
      <c r="U134" s="85">
        <v>108</v>
      </c>
      <c r="V134" s="85"/>
      <c r="W134" s="85">
        <v>10</v>
      </c>
      <c r="X134" s="85">
        <v>12</v>
      </c>
      <c r="Y134" s="85">
        <v>10</v>
      </c>
      <c r="Z134" s="85">
        <v>4</v>
      </c>
      <c r="AA134" s="86">
        <f>SUM(U134:Z134)</f>
        <v>144</v>
      </c>
      <c r="AB134" s="86" t="s">
        <v>393</v>
      </c>
      <c r="AC134" s="87" t="s">
        <v>444</v>
      </c>
      <c r="AD134" s="88">
        <v>48061010302</v>
      </c>
      <c r="AE134" s="81" t="s">
        <v>335</v>
      </c>
      <c r="AF134" s="89">
        <v>0.305</v>
      </c>
    </row>
    <row r="135" spans="1:32" ht="18" customHeight="1">
      <c r="A135" s="157" t="s">
        <v>247</v>
      </c>
      <c r="B135" s="157"/>
      <c r="C135" s="21">
        <v>4913492</v>
      </c>
      <c r="D135" s="150" t="s">
        <v>246</v>
      </c>
      <c r="E135" s="150"/>
      <c r="F135" s="150"/>
      <c r="G135" s="150"/>
      <c r="H135" s="150"/>
      <c r="I135" s="150"/>
      <c r="J135" s="150"/>
      <c r="K135" s="150"/>
      <c r="L135" s="150"/>
      <c r="M135" s="150"/>
      <c r="N135" s="150"/>
      <c r="O135" s="150"/>
      <c r="P135" s="150"/>
      <c r="Q135" s="15">
        <f>SUM(Q131:Q134)</f>
        <v>4508000</v>
      </c>
      <c r="R135" s="66"/>
      <c r="S135" s="6"/>
      <c r="T135" s="6"/>
      <c r="U135" s="3"/>
      <c r="V135" s="3"/>
      <c r="W135" s="3"/>
      <c r="X135" s="3"/>
      <c r="Y135" s="3"/>
      <c r="Z135" s="3"/>
      <c r="AA135" s="42"/>
      <c r="AB135" s="42"/>
      <c r="AC135" s="1"/>
      <c r="AD135" s="6"/>
      <c r="AE135" s="9" t="s">
        <v>216</v>
      </c>
      <c r="AF135" s="26" t="s">
        <v>216</v>
      </c>
    </row>
    <row r="136" spans="1:32" ht="18" customHeight="1">
      <c r="A136" s="39"/>
      <c r="B136" s="6"/>
      <c r="C136" s="7"/>
      <c r="D136" s="6"/>
      <c r="E136" s="9"/>
      <c r="F136" s="6"/>
      <c r="G136" s="9"/>
      <c r="H136" s="9"/>
      <c r="I136" s="9"/>
      <c r="J136" s="9"/>
      <c r="K136" s="9"/>
      <c r="L136" s="9"/>
      <c r="M136" s="10"/>
      <c r="N136" s="10"/>
      <c r="O136" s="10"/>
      <c r="P136" s="15"/>
      <c r="Q136" s="15"/>
      <c r="R136" s="66"/>
      <c r="S136" s="6"/>
      <c r="T136" s="6"/>
      <c r="U136" s="3"/>
      <c r="V136" s="3"/>
      <c r="W136" s="3"/>
      <c r="X136" s="3"/>
      <c r="Y136" s="3"/>
      <c r="Z136" s="3"/>
      <c r="AA136" s="42"/>
      <c r="AB136" s="42"/>
      <c r="AC136" s="1"/>
      <c r="AD136" s="6"/>
      <c r="AE136" s="9" t="s">
        <v>216</v>
      </c>
      <c r="AF136" s="26" t="s">
        <v>216</v>
      </c>
    </row>
    <row r="137" spans="1:32" ht="18" customHeight="1">
      <c r="A137" s="116" t="str">
        <f>CONCATENATE("Region ",G138," / ",H138)</f>
        <v>Region 12 / Rural</v>
      </c>
      <c r="B137" s="117"/>
      <c r="C137" s="128"/>
      <c r="D137" s="129"/>
      <c r="E137" s="130"/>
      <c r="F137" s="129"/>
      <c r="G137" s="130"/>
      <c r="H137" s="130"/>
      <c r="I137" s="130"/>
      <c r="J137" s="130"/>
      <c r="K137" s="130"/>
      <c r="L137" s="130" t="s">
        <v>216</v>
      </c>
      <c r="M137" s="131"/>
      <c r="N137" s="131"/>
      <c r="O137" s="131"/>
      <c r="P137" s="130"/>
      <c r="Q137" s="132"/>
      <c r="R137" s="133"/>
      <c r="S137" s="129"/>
      <c r="T137" s="129"/>
      <c r="U137" s="130"/>
      <c r="V137" s="130"/>
      <c r="W137" s="130"/>
      <c r="X137" s="130"/>
      <c r="Y137" s="130"/>
      <c r="Z137" s="130"/>
      <c r="AA137" s="134"/>
      <c r="AB137" s="134"/>
      <c r="AC137" s="135"/>
      <c r="AD137" s="129"/>
      <c r="AE137" s="130" t="s">
        <v>216</v>
      </c>
      <c r="AF137" s="136" t="s">
        <v>216</v>
      </c>
    </row>
    <row r="138" spans="1:32" ht="20.25" customHeight="1">
      <c r="A138" s="77">
        <v>13180</v>
      </c>
      <c r="B138" s="78" t="s">
        <v>141</v>
      </c>
      <c r="C138" s="79" t="s">
        <v>251</v>
      </c>
      <c r="D138" s="78" t="s">
        <v>127</v>
      </c>
      <c r="E138" s="80">
        <v>79772</v>
      </c>
      <c r="F138" s="78" t="s">
        <v>144</v>
      </c>
      <c r="G138" s="80">
        <v>12</v>
      </c>
      <c r="H138" s="81" t="s">
        <v>1</v>
      </c>
      <c r="I138" s="81"/>
      <c r="J138" s="81"/>
      <c r="K138" s="81"/>
      <c r="L138" s="81" t="s">
        <v>351</v>
      </c>
      <c r="M138" s="82">
        <v>49</v>
      </c>
      <c r="N138" s="82">
        <v>11</v>
      </c>
      <c r="O138" s="82">
        <v>60</v>
      </c>
      <c r="P138" s="81" t="s">
        <v>229</v>
      </c>
      <c r="Q138" s="83">
        <v>500000</v>
      </c>
      <c r="R138" s="84"/>
      <c r="S138" s="78" t="s">
        <v>142</v>
      </c>
      <c r="T138" s="78" t="s">
        <v>143</v>
      </c>
      <c r="U138" s="85">
        <v>115</v>
      </c>
      <c r="V138" s="85"/>
      <c r="W138" s="85">
        <v>10</v>
      </c>
      <c r="X138" s="85">
        <v>12</v>
      </c>
      <c r="Y138" s="85">
        <v>10</v>
      </c>
      <c r="Z138" s="85">
        <v>4</v>
      </c>
      <c r="AA138" s="86">
        <f>SUM(U138:Z138)</f>
        <v>151</v>
      </c>
      <c r="AB138" s="86" t="s">
        <v>393</v>
      </c>
      <c r="AC138" s="87" t="s">
        <v>444</v>
      </c>
      <c r="AD138" s="88">
        <v>48389950400</v>
      </c>
      <c r="AE138" s="81" t="s">
        <v>335</v>
      </c>
      <c r="AF138" s="89">
        <v>0.233</v>
      </c>
    </row>
    <row r="139" spans="1:32" ht="18" customHeight="1">
      <c r="A139" s="146" t="s">
        <v>247</v>
      </c>
      <c r="B139" s="146"/>
      <c r="C139" s="21">
        <v>500000</v>
      </c>
      <c r="D139" s="147" t="s">
        <v>246</v>
      </c>
      <c r="E139" s="147"/>
      <c r="F139" s="147"/>
      <c r="G139" s="147"/>
      <c r="H139" s="147"/>
      <c r="I139" s="147"/>
      <c r="J139" s="147"/>
      <c r="K139" s="147"/>
      <c r="L139" s="147"/>
      <c r="M139" s="147"/>
      <c r="N139" s="147"/>
      <c r="O139" s="147"/>
      <c r="P139" s="147"/>
      <c r="Q139" s="15">
        <f>SUM(Q138:Q138)</f>
        <v>500000</v>
      </c>
      <c r="R139" s="66"/>
      <c r="S139" s="6"/>
      <c r="T139" s="6"/>
      <c r="U139" s="3"/>
      <c r="V139" s="3"/>
      <c r="W139" s="3"/>
      <c r="X139" s="3"/>
      <c r="Y139" s="3"/>
      <c r="Z139" s="3"/>
      <c r="AA139" s="42"/>
      <c r="AB139" s="42"/>
      <c r="AC139" s="1"/>
      <c r="AD139" s="12"/>
      <c r="AE139" s="9" t="s">
        <v>216</v>
      </c>
      <c r="AF139" s="26" t="s">
        <v>216</v>
      </c>
    </row>
    <row r="140" spans="1:32" ht="18" customHeight="1">
      <c r="A140" s="39"/>
      <c r="B140" s="6"/>
      <c r="C140" s="7"/>
      <c r="D140" s="6"/>
      <c r="E140" s="8"/>
      <c r="F140" s="6"/>
      <c r="G140" s="8"/>
      <c r="H140" s="9"/>
      <c r="I140" s="9"/>
      <c r="J140" s="9"/>
      <c r="K140" s="9"/>
      <c r="L140" s="9"/>
      <c r="M140" s="10"/>
      <c r="N140" s="10"/>
      <c r="O140" s="10"/>
      <c r="P140" s="18"/>
      <c r="Q140" s="15"/>
      <c r="R140" s="66"/>
      <c r="S140" s="6"/>
      <c r="T140" s="6"/>
      <c r="U140" s="3"/>
      <c r="V140" s="3"/>
      <c r="W140" s="3"/>
      <c r="X140" s="3"/>
      <c r="Y140" s="3"/>
      <c r="Z140" s="3"/>
      <c r="AA140" s="42"/>
      <c r="AB140" s="42"/>
      <c r="AC140" s="1"/>
      <c r="AD140" s="12"/>
      <c r="AE140" s="9" t="s">
        <v>216</v>
      </c>
      <c r="AF140" s="26" t="s">
        <v>216</v>
      </c>
    </row>
    <row r="141" spans="1:32" ht="18" customHeight="1">
      <c r="A141" s="116" t="str">
        <f>CONCATENATE("Region ",G142," / ",H142)</f>
        <v>Region 12 / Urban</v>
      </c>
      <c r="B141" s="117"/>
      <c r="C141" s="128"/>
      <c r="D141" s="129"/>
      <c r="E141" s="130"/>
      <c r="F141" s="129"/>
      <c r="G141" s="130"/>
      <c r="H141" s="130"/>
      <c r="I141" s="130"/>
      <c r="J141" s="130"/>
      <c r="K141" s="130"/>
      <c r="L141" s="130" t="s">
        <v>216</v>
      </c>
      <c r="M141" s="131"/>
      <c r="N141" s="131"/>
      <c r="O141" s="131"/>
      <c r="P141" s="130"/>
      <c r="Q141" s="132"/>
      <c r="R141" s="133"/>
      <c r="S141" s="129"/>
      <c r="T141" s="129"/>
      <c r="U141" s="130"/>
      <c r="V141" s="130"/>
      <c r="W141" s="130"/>
      <c r="X141" s="130"/>
      <c r="Y141" s="130"/>
      <c r="Z141" s="130"/>
      <c r="AA141" s="134"/>
      <c r="AB141" s="134"/>
      <c r="AC141" s="135"/>
      <c r="AD141" s="129"/>
      <c r="AE141" s="130" t="s">
        <v>216</v>
      </c>
      <c r="AF141" s="136" t="s">
        <v>216</v>
      </c>
    </row>
    <row r="142" spans="1:32" ht="20.25" customHeight="1">
      <c r="A142" s="77">
        <v>13016</v>
      </c>
      <c r="B142" s="78" t="s">
        <v>27</v>
      </c>
      <c r="C142" s="79" t="s">
        <v>327</v>
      </c>
      <c r="D142" s="78" t="s">
        <v>28</v>
      </c>
      <c r="E142" s="80">
        <v>79703</v>
      </c>
      <c r="F142" s="78" t="s">
        <v>28</v>
      </c>
      <c r="G142" s="80">
        <v>12</v>
      </c>
      <c r="H142" s="81" t="s">
        <v>24</v>
      </c>
      <c r="I142" s="81"/>
      <c r="J142" s="81"/>
      <c r="K142" s="81" t="s">
        <v>20</v>
      </c>
      <c r="L142" s="81" t="s">
        <v>351</v>
      </c>
      <c r="M142" s="82">
        <v>84</v>
      </c>
      <c r="N142" s="82">
        <v>12</v>
      </c>
      <c r="O142" s="82">
        <v>96</v>
      </c>
      <c r="P142" s="81" t="s">
        <v>23</v>
      </c>
      <c r="Q142" s="83">
        <v>739061</v>
      </c>
      <c r="R142" s="84" t="s">
        <v>20</v>
      </c>
      <c r="S142" s="78" t="s">
        <v>21</v>
      </c>
      <c r="T142" s="78" t="s">
        <v>22</v>
      </c>
      <c r="U142" s="85">
        <v>94</v>
      </c>
      <c r="V142" s="85"/>
      <c r="W142" s="85">
        <v>10</v>
      </c>
      <c r="X142" s="85">
        <v>12</v>
      </c>
      <c r="Y142" s="85">
        <v>10</v>
      </c>
      <c r="Z142" s="85">
        <v>4</v>
      </c>
      <c r="AA142" s="86">
        <f>SUM(U142:Z142)</f>
        <v>130</v>
      </c>
      <c r="AB142" s="86" t="s">
        <v>393</v>
      </c>
      <c r="AC142" s="87" t="s">
        <v>444</v>
      </c>
      <c r="AD142" s="88">
        <v>48329001300</v>
      </c>
      <c r="AE142" s="81" t="s">
        <v>336</v>
      </c>
      <c r="AF142" s="89">
        <v>0.09</v>
      </c>
    </row>
    <row r="143" spans="1:32" ht="18" customHeight="1">
      <c r="A143" s="146" t="s">
        <v>247</v>
      </c>
      <c r="B143" s="146"/>
      <c r="C143" s="21">
        <v>750322.5</v>
      </c>
      <c r="D143" s="147" t="s">
        <v>246</v>
      </c>
      <c r="E143" s="147"/>
      <c r="F143" s="147"/>
      <c r="G143" s="147"/>
      <c r="H143" s="147"/>
      <c r="I143" s="147"/>
      <c r="J143" s="147"/>
      <c r="K143" s="147"/>
      <c r="L143" s="147"/>
      <c r="M143" s="147"/>
      <c r="N143" s="147"/>
      <c r="O143" s="147"/>
      <c r="P143" s="147"/>
      <c r="Q143" s="15">
        <f>SUM(Q142:Q142)</f>
        <v>739061</v>
      </c>
      <c r="R143" s="66"/>
      <c r="S143" s="6"/>
      <c r="T143" s="6"/>
      <c r="U143" s="3"/>
      <c r="V143" s="3"/>
      <c r="W143" s="3"/>
      <c r="X143" s="3"/>
      <c r="Y143" s="3"/>
      <c r="Z143" s="3"/>
      <c r="AA143" s="42"/>
      <c r="AB143" s="42"/>
      <c r="AC143" s="1"/>
      <c r="AD143" s="6"/>
      <c r="AE143" s="9" t="s">
        <v>216</v>
      </c>
      <c r="AF143" s="26" t="s">
        <v>216</v>
      </c>
    </row>
    <row r="144" spans="1:32" ht="18" customHeight="1">
      <c r="A144" s="39"/>
      <c r="B144" s="6"/>
      <c r="C144" s="7"/>
      <c r="D144" s="6"/>
      <c r="E144" s="9"/>
      <c r="F144" s="6"/>
      <c r="G144" s="9"/>
      <c r="H144" s="9"/>
      <c r="I144" s="9"/>
      <c r="J144" s="9"/>
      <c r="K144" s="9"/>
      <c r="L144" s="9"/>
      <c r="M144" s="10"/>
      <c r="N144" s="10"/>
      <c r="O144" s="10"/>
      <c r="P144" s="18"/>
      <c r="Q144" s="15"/>
      <c r="R144" s="66"/>
      <c r="S144" s="6"/>
      <c r="T144" s="6"/>
      <c r="U144" s="3"/>
      <c r="V144" s="3"/>
      <c r="W144" s="3"/>
      <c r="X144" s="3"/>
      <c r="Y144" s="3"/>
      <c r="Z144" s="3"/>
      <c r="AA144" s="42"/>
      <c r="AB144" s="42"/>
      <c r="AC144" s="1"/>
      <c r="AD144" s="6"/>
      <c r="AE144" s="9" t="s">
        <v>216</v>
      </c>
      <c r="AF144" s="26" t="s">
        <v>216</v>
      </c>
    </row>
    <row r="145" spans="1:32" ht="18" customHeight="1">
      <c r="A145" s="116" t="str">
        <f>CONCATENATE("Region ",G146," / ",H146)</f>
        <v>Region 13 / Rural</v>
      </c>
      <c r="B145" s="117"/>
      <c r="C145" s="128"/>
      <c r="D145" s="129"/>
      <c r="E145" s="130"/>
      <c r="F145" s="129"/>
      <c r="G145" s="130"/>
      <c r="H145" s="130"/>
      <c r="I145" s="130"/>
      <c r="J145" s="130"/>
      <c r="K145" s="130"/>
      <c r="L145" s="130" t="s">
        <v>216</v>
      </c>
      <c r="M145" s="131"/>
      <c r="N145" s="131"/>
      <c r="O145" s="131"/>
      <c r="P145" s="130"/>
      <c r="Q145" s="132"/>
      <c r="R145" s="133"/>
      <c r="S145" s="129"/>
      <c r="T145" s="129"/>
      <c r="U145" s="130"/>
      <c r="V145" s="130"/>
      <c r="W145" s="130"/>
      <c r="X145" s="130"/>
      <c r="Y145" s="130"/>
      <c r="Z145" s="130"/>
      <c r="AA145" s="134"/>
      <c r="AB145" s="134"/>
      <c r="AC145" s="135"/>
      <c r="AD145" s="129"/>
      <c r="AE145" s="130" t="s">
        <v>216</v>
      </c>
      <c r="AF145" s="136" t="s">
        <v>216</v>
      </c>
    </row>
    <row r="146" spans="1:32" ht="20.25" customHeight="1">
      <c r="A146" s="77">
        <v>13131</v>
      </c>
      <c r="B146" s="78" t="s">
        <v>120</v>
      </c>
      <c r="C146" s="79" t="s">
        <v>328</v>
      </c>
      <c r="D146" s="78" t="s">
        <v>95</v>
      </c>
      <c r="E146" s="80">
        <v>79938</v>
      </c>
      <c r="F146" s="78" t="s">
        <v>95</v>
      </c>
      <c r="G146" s="80">
        <v>13</v>
      </c>
      <c r="H146" s="81" t="s">
        <v>1</v>
      </c>
      <c r="I146" s="81"/>
      <c r="J146" s="81"/>
      <c r="K146" s="81"/>
      <c r="L146" s="81" t="s">
        <v>351</v>
      </c>
      <c r="M146" s="82">
        <v>48</v>
      </c>
      <c r="N146" s="82">
        <v>0</v>
      </c>
      <c r="O146" s="82">
        <v>48</v>
      </c>
      <c r="P146" s="81" t="s">
        <v>229</v>
      </c>
      <c r="Q146" s="83">
        <v>474000</v>
      </c>
      <c r="R146" s="84" t="s">
        <v>20</v>
      </c>
      <c r="S146" s="78" t="s">
        <v>293</v>
      </c>
      <c r="T146" s="78" t="s">
        <v>294</v>
      </c>
      <c r="U146" s="85">
        <v>95</v>
      </c>
      <c r="V146" s="85"/>
      <c r="W146" s="85">
        <v>10</v>
      </c>
      <c r="X146" s="85">
        <v>12</v>
      </c>
      <c r="Y146" s="85">
        <v>10</v>
      </c>
      <c r="Z146" s="85">
        <v>4</v>
      </c>
      <c r="AA146" s="86">
        <f>SUM(U146:Z146)</f>
        <v>131</v>
      </c>
      <c r="AB146" s="86" t="s">
        <v>393</v>
      </c>
      <c r="AC146" s="87" t="s">
        <v>444</v>
      </c>
      <c r="AD146" s="88">
        <v>48141010340</v>
      </c>
      <c r="AE146" s="81" t="s">
        <v>335</v>
      </c>
      <c r="AF146" s="89">
        <v>0.141</v>
      </c>
    </row>
    <row r="147" spans="1:32" ht="18" customHeight="1">
      <c r="A147" s="146" t="s">
        <v>247</v>
      </c>
      <c r="B147" s="146"/>
      <c r="C147" s="21">
        <v>500000</v>
      </c>
      <c r="D147" s="147" t="s">
        <v>246</v>
      </c>
      <c r="E147" s="147"/>
      <c r="F147" s="147"/>
      <c r="G147" s="147"/>
      <c r="H147" s="147"/>
      <c r="I147" s="147"/>
      <c r="J147" s="147"/>
      <c r="K147" s="147"/>
      <c r="L147" s="147"/>
      <c r="M147" s="147"/>
      <c r="N147" s="147"/>
      <c r="O147" s="147"/>
      <c r="P147" s="147"/>
      <c r="Q147" s="15">
        <f>SUM(Q146:Q146)</f>
        <v>474000</v>
      </c>
      <c r="R147" s="66"/>
      <c r="S147" s="6"/>
      <c r="T147" s="6"/>
      <c r="U147" s="3"/>
      <c r="V147" s="3"/>
      <c r="W147" s="3"/>
      <c r="X147" s="3"/>
      <c r="Y147" s="3"/>
      <c r="Z147" s="3"/>
      <c r="AA147" s="42"/>
      <c r="AB147" s="42"/>
      <c r="AC147" s="1"/>
      <c r="AD147" s="12"/>
      <c r="AE147" s="9" t="s">
        <v>216</v>
      </c>
      <c r="AF147" s="26" t="s">
        <v>216</v>
      </c>
    </row>
    <row r="148" spans="1:32" ht="18" customHeight="1">
      <c r="A148" s="39"/>
      <c r="B148" s="6"/>
      <c r="C148" s="7"/>
      <c r="D148" s="6"/>
      <c r="E148" s="8"/>
      <c r="F148" s="6"/>
      <c r="G148" s="8"/>
      <c r="H148" s="9"/>
      <c r="I148" s="9"/>
      <c r="J148" s="9"/>
      <c r="K148" s="9"/>
      <c r="L148" s="9"/>
      <c r="M148" s="10"/>
      <c r="N148" s="10"/>
      <c r="O148" s="10"/>
      <c r="P148" s="18"/>
      <c r="Q148" s="15"/>
      <c r="R148" s="66"/>
      <c r="S148" s="6"/>
      <c r="T148" s="6"/>
      <c r="U148" s="3"/>
      <c r="V148" s="3"/>
      <c r="W148" s="3"/>
      <c r="X148" s="3"/>
      <c r="Y148" s="3"/>
      <c r="Z148" s="3"/>
      <c r="AA148" s="42"/>
      <c r="AB148" s="42"/>
      <c r="AC148" s="1"/>
      <c r="AD148" s="12"/>
      <c r="AE148" s="9" t="s">
        <v>216</v>
      </c>
      <c r="AF148" s="26" t="s">
        <v>216</v>
      </c>
    </row>
    <row r="149" spans="1:32" ht="18" customHeight="1">
      <c r="A149" s="116" t="str">
        <f>CONCATENATE("Region ",G150," / ",H150)</f>
        <v>Region 13 / Urban</v>
      </c>
      <c r="B149" s="117"/>
      <c r="C149" s="128"/>
      <c r="D149" s="129"/>
      <c r="E149" s="130"/>
      <c r="F149" s="129"/>
      <c r="G149" s="130"/>
      <c r="H149" s="130"/>
      <c r="I149" s="130"/>
      <c r="J149" s="130"/>
      <c r="K149" s="130"/>
      <c r="L149" s="130" t="s">
        <v>216</v>
      </c>
      <c r="M149" s="131"/>
      <c r="N149" s="131"/>
      <c r="O149" s="131"/>
      <c r="P149" s="130"/>
      <c r="Q149" s="132"/>
      <c r="R149" s="133"/>
      <c r="S149" s="129"/>
      <c r="T149" s="129"/>
      <c r="U149" s="130"/>
      <c r="V149" s="130"/>
      <c r="W149" s="130"/>
      <c r="X149" s="130"/>
      <c r="Y149" s="130"/>
      <c r="Z149" s="130"/>
      <c r="AA149" s="134"/>
      <c r="AB149" s="134"/>
      <c r="AC149" s="135"/>
      <c r="AD149" s="129"/>
      <c r="AE149" s="130" t="s">
        <v>216</v>
      </c>
      <c r="AF149" s="136" t="s">
        <v>216</v>
      </c>
    </row>
    <row r="150" spans="1:32" ht="20.25" customHeight="1">
      <c r="A150" s="77">
        <v>13133</v>
      </c>
      <c r="B150" s="78" t="s">
        <v>121</v>
      </c>
      <c r="C150" s="79" t="s">
        <v>329</v>
      </c>
      <c r="D150" s="78" t="s">
        <v>95</v>
      </c>
      <c r="E150" s="80">
        <v>79936</v>
      </c>
      <c r="F150" s="78" t="s">
        <v>95</v>
      </c>
      <c r="G150" s="80">
        <v>13</v>
      </c>
      <c r="H150" s="81" t="s">
        <v>24</v>
      </c>
      <c r="I150" s="81"/>
      <c r="J150" s="81"/>
      <c r="K150" s="81"/>
      <c r="L150" s="81" t="s">
        <v>351</v>
      </c>
      <c r="M150" s="82">
        <v>100</v>
      </c>
      <c r="N150" s="82">
        <v>52</v>
      </c>
      <c r="O150" s="82">
        <v>152</v>
      </c>
      <c r="P150" s="81" t="s">
        <v>229</v>
      </c>
      <c r="Q150" s="83">
        <v>1254000</v>
      </c>
      <c r="R150" s="84" t="s">
        <v>20</v>
      </c>
      <c r="S150" s="78" t="s">
        <v>293</v>
      </c>
      <c r="T150" s="78" t="s">
        <v>294</v>
      </c>
      <c r="U150" s="85">
        <v>103</v>
      </c>
      <c r="V150" s="85"/>
      <c r="W150" s="85">
        <v>10</v>
      </c>
      <c r="X150" s="85">
        <v>12</v>
      </c>
      <c r="Y150" s="85">
        <v>10</v>
      </c>
      <c r="Z150" s="85">
        <v>4</v>
      </c>
      <c r="AA150" s="86">
        <f>SUM(U150:Z150)</f>
        <v>139</v>
      </c>
      <c r="AB150" s="86" t="s">
        <v>393</v>
      </c>
      <c r="AC150" s="111" t="s">
        <v>444</v>
      </c>
      <c r="AD150" s="88">
        <v>48141010338</v>
      </c>
      <c r="AE150" s="92" t="s">
        <v>335</v>
      </c>
      <c r="AF150" s="99">
        <v>0.065</v>
      </c>
    </row>
    <row r="151" spans="1:32" ht="20.25" customHeight="1">
      <c r="A151" s="77">
        <v>13099</v>
      </c>
      <c r="B151" s="78" t="s">
        <v>96</v>
      </c>
      <c r="C151" s="79" t="s">
        <v>237</v>
      </c>
      <c r="D151" s="78" t="s">
        <v>95</v>
      </c>
      <c r="E151" s="80">
        <v>79912</v>
      </c>
      <c r="F151" s="78" t="s">
        <v>95</v>
      </c>
      <c r="G151" s="80">
        <v>13</v>
      </c>
      <c r="H151" s="81" t="s">
        <v>24</v>
      </c>
      <c r="I151" s="81"/>
      <c r="J151" s="81"/>
      <c r="K151" s="81"/>
      <c r="L151" s="81" t="s">
        <v>351</v>
      </c>
      <c r="M151" s="82">
        <v>76</v>
      </c>
      <c r="N151" s="82">
        <v>0</v>
      </c>
      <c r="O151" s="82">
        <v>76</v>
      </c>
      <c r="P151" s="81" t="s">
        <v>229</v>
      </c>
      <c r="Q151" s="83">
        <v>813434</v>
      </c>
      <c r="R151" s="84"/>
      <c r="S151" s="78" t="s">
        <v>93</v>
      </c>
      <c r="T151" s="78" t="s">
        <v>94</v>
      </c>
      <c r="U151" s="85">
        <v>100</v>
      </c>
      <c r="V151" s="85"/>
      <c r="W151" s="85">
        <v>10</v>
      </c>
      <c r="X151" s="85">
        <v>12</v>
      </c>
      <c r="Y151" s="85">
        <v>10</v>
      </c>
      <c r="Z151" s="85">
        <v>4</v>
      </c>
      <c r="AA151" s="86">
        <f>SUM(U151:Z151)</f>
        <v>136</v>
      </c>
      <c r="AB151" s="86" t="s">
        <v>393</v>
      </c>
      <c r="AC151" s="111" t="s">
        <v>444</v>
      </c>
      <c r="AD151" s="88">
        <v>48141010215</v>
      </c>
      <c r="AE151" s="81" t="s">
        <v>335</v>
      </c>
      <c r="AF151" s="99">
        <v>0.098</v>
      </c>
    </row>
    <row r="152" spans="1:32" ht="18" customHeight="1">
      <c r="A152" s="158" t="s">
        <v>247</v>
      </c>
      <c r="B152" s="158"/>
      <c r="C152" s="20">
        <v>2400305.5</v>
      </c>
      <c r="D152" s="147" t="s">
        <v>246</v>
      </c>
      <c r="E152" s="147"/>
      <c r="F152" s="147"/>
      <c r="G152" s="147"/>
      <c r="H152" s="147"/>
      <c r="I152" s="147"/>
      <c r="J152" s="147"/>
      <c r="K152" s="147"/>
      <c r="L152" s="147"/>
      <c r="M152" s="147"/>
      <c r="N152" s="147"/>
      <c r="O152" s="147"/>
      <c r="P152" s="147"/>
      <c r="Q152" s="16">
        <f>SUM(Q150:Q151)</f>
        <v>2067434</v>
      </c>
      <c r="R152" s="67"/>
      <c r="S152" s="1"/>
      <c r="T152" s="1"/>
      <c r="U152" s="3"/>
      <c r="V152" s="3"/>
      <c r="W152" s="3"/>
      <c r="X152" s="3"/>
      <c r="Y152" s="3"/>
      <c r="Z152" s="3"/>
      <c r="AA152" s="42"/>
      <c r="AB152" s="42"/>
      <c r="AC152" s="13"/>
      <c r="AD152" s="1"/>
      <c r="AE152" s="3"/>
      <c r="AF152" s="5"/>
    </row>
    <row r="153" spans="1:32" ht="24.75" customHeight="1">
      <c r="A153" s="23"/>
      <c r="B153" s="1"/>
      <c r="C153" s="2"/>
      <c r="D153" s="1"/>
      <c r="E153" s="3"/>
      <c r="F153" s="1"/>
      <c r="G153" s="1"/>
      <c r="H153" s="3"/>
      <c r="I153" s="3"/>
      <c r="J153" s="3"/>
      <c r="K153" s="3"/>
      <c r="L153" s="63"/>
      <c r="M153" s="1"/>
      <c r="N153" s="1"/>
      <c r="O153" s="1"/>
      <c r="P153" s="36"/>
      <c r="Q153" s="4"/>
      <c r="R153" s="65"/>
      <c r="S153" s="4"/>
      <c r="T153" s="1"/>
      <c r="U153" s="3"/>
      <c r="V153" s="3"/>
      <c r="W153" s="3"/>
      <c r="X153" s="3"/>
      <c r="Y153" s="3"/>
      <c r="Z153" s="3"/>
      <c r="AA153" s="42"/>
      <c r="AB153" s="42"/>
      <c r="AC153" s="13"/>
      <c r="AD153" s="1"/>
      <c r="AE153" s="3"/>
      <c r="AF153" s="5"/>
    </row>
    <row r="154" spans="1:32" s="175" customFormat="1" ht="18" customHeight="1">
      <c r="A154" s="164" t="s">
        <v>332</v>
      </c>
      <c r="B154" s="164"/>
      <c r="C154" s="165">
        <f>+SUM(C29:C152,C24)</f>
        <v>59104798</v>
      </c>
      <c r="D154" s="164" t="s">
        <v>331</v>
      </c>
      <c r="E154" s="164"/>
      <c r="F154" s="166">
        <f>COUNTA(E9:E152)</f>
        <v>64</v>
      </c>
      <c r="G154" s="167"/>
      <c r="H154" s="167"/>
      <c r="I154" s="167"/>
      <c r="J154" s="167"/>
      <c r="K154" s="167"/>
      <c r="L154" s="167"/>
      <c r="M154" s="168"/>
      <c r="N154" s="164" t="s">
        <v>246</v>
      </c>
      <c r="O154" s="164"/>
      <c r="P154" s="164"/>
      <c r="Q154" s="169">
        <f>SUMIF(D9:D152,"total htcs requested",Q9:Q152)</f>
        <v>57837934.8359109</v>
      </c>
      <c r="R154" s="170"/>
      <c r="S154" s="171"/>
      <c r="T154" s="171"/>
      <c r="U154" s="172"/>
      <c r="V154" s="172"/>
      <c r="W154" s="172"/>
      <c r="X154" s="172"/>
      <c r="Y154" s="172"/>
      <c r="Z154" s="172"/>
      <c r="AA154" s="173"/>
      <c r="AB154" s="173"/>
      <c r="AC154" s="171"/>
      <c r="AD154" s="171"/>
      <c r="AE154" s="172"/>
      <c r="AF154" s="174"/>
    </row>
    <row r="155" ht="27" customHeight="1">
      <c r="A155" s="176" t="s">
        <v>451</v>
      </c>
    </row>
  </sheetData>
  <sheetProtection/>
  <mergeCells count="63">
    <mergeCell ref="D154:E154"/>
    <mergeCell ref="N154:P154"/>
    <mergeCell ref="G154:L154"/>
    <mergeCell ref="A135:B135"/>
    <mergeCell ref="A139:B139"/>
    <mergeCell ref="A143:B143"/>
    <mergeCell ref="A147:B147"/>
    <mergeCell ref="A152:B152"/>
    <mergeCell ref="A154:B154"/>
    <mergeCell ref="A97:B97"/>
    <mergeCell ref="A101:B101"/>
    <mergeCell ref="A116:B116"/>
    <mergeCell ref="A120:B120"/>
    <mergeCell ref="A124:B124"/>
    <mergeCell ref="A128:B128"/>
    <mergeCell ref="A106:B106"/>
    <mergeCell ref="A110:B110"/>
    <mergeCell ref="D135:P135"/>
    <mergeCell ref="D139:P139"/>
    <mergeCell ref="D152:P152"/>
    <mergeCell ref="A62:B62"/>
    <mergeCell ref="A66:B66"/>
    <mergeCell ref="A70:B70"/>
    <mergeCell ref="A74:B74"/>
    <mergeCell ref="A78:B78"/>
    <mergeCell ref="A88:B88"/>
    <mergeCell ref="A92:B92"/>
    <mergeCell ref="D143:P143"/>
    <mergeCell ref="D147:P147"/>
    <mergeCell ref="D97:P97"/>
    <mergeCell ref="D101:P101"/>
    <mergeCell ref="D106:P106"/>
    <mergeCell ref="D110:P110"/>
    <mergeCell ref="D116:P116"/>
    <mergeCell ref="D120:P120"/>
    <mergeCell ref="D124:P124"/>
    <mergeCell ref="D128:P128"/>
    <mergeCell ref="D46:P46"/>
    <mergeCell ref="D42:P42"/>
    <mergeCell ref="D62:P62"/>
    <mergeCell ref="D70:P70"/>
    <mergeCell ref="D74:P74"/>
    <mergeCell ref="D78:P78"/>
    <mergeCell ref="D66:P66"/>
    <mergeCell ref="A4:J4"/>
    <mergeCell ref="A24:B24"/>
    <mergeCell ref="A25:B25"/>
    <mergeCell ref="U6:AB6"/>
    <mergeCell ref="D88:P88"/>
    <mergeCell ref="D92:P92"/>
    <mergeCell ref="A42:B42"/>
    <mergeCell ref="A46:B46"/>
    <mergeCell ref="A57:B57"/>
    <mergeCell ref="D57:P57"/>
    <mergeCell ref="A34:B34"/>
    <mergeCell ref="A38:B38"/>
    <mergeCell ref="D38:P38"/>
    <mergeCell ref="D34:P34"/>
    <mergeCell ref="AD6:AF6"/>
    <mergeCell ref="A6:C6"/>
    <mergeCell ref="D24:P24"/>
    <mergeCell ref="A30:B30"/>
    <mergeCell ref="D30:P30"/>
  </mergeCells>
  <dataValidations count="1">
    <dataValidation allowBlank="1" showInputMessage="1" showErrorMessage="1" promptTitle="Review Status - Info Only" prompt="C = complete; UR = under review; N = not reviewed" sqref="AB7"/>
  </dataValidations>
  <hyperlinks>
    <hyperlink ref="Q7" location="note1" display="HTC Request or Recommend.*"/>
    <hyperlink ref="R7" location="note1" display="REA review complete*"/>
  </hyperlinks>
  <printOptions/>
  <pageMargins left="0.34" right="0.27" top="0.4" bottom="0.45" header="0.17" footer="0.21"/>
  <pageSetup fitToHeight="12" fitToWidth="1" horizontalDpi="600" verticalDpi="600" orientation="landscape" paperSize="5" scale="45" r:id="rId2"/>
  <drawing r:id="rId1"/>
</worksheet>
</file>

<file path=xl/worksheets/sheet2.xml><?xml version="1.0" encoding="utf-8"?>
<worksheet xmlns="http://schemas.openxmlformats.org/spreadsheetml/2006/main" xmlns:r="http://schemas.openxmlformats.org/officeDocument/2006/relationships">
  <dimension ref="A1:F316"/>
  <sheetViews>
    <sheetView zoomScalePageLayoutView="0" workbookViewId="0" topLeftCell="A4">
      <selection activeCell="B9" sqref="B9"/>
    </sheetView>
  </sheetViews>
  <sheetFormatPr defaultColWidth="9.140625" defaultRowHeight="15"/>
  <cols>
    <col min="1" max="1" width="14.28125" style="48" customWidth="1"/>
    <col min="2" max="5" width="20.7109375" style="48" customWidth="1"/>
    <col min="6" max="6" width="12.57421875" style="47" bestFit="1" customWidth="1"/>
    <col min="7" max="38" width="9.140625" style="47" customWidth="1"/>
    <col min="39" max="16384" width="9.140625" style="48" customWidth="1"/>
  </cols>
  <sheetData>
    <row r="1" spans="1:5" ht="18">
      <c r="A1" s="159" t="s">
        <v>418</v>
      </c>
      <c r="B1" s="159"/>
      <c r="C1" s="159"/>
      <c r="D1" s="159"/>
      <c r="E1" s="159"/>
    </row>
    <row r="2" spans="1:5" ht="18">
      <c r="A2" s="49"/>
      <c r="B2" s="49"/>
      <c r="C2" s="49"/>
      <c r="D2" s="49"/>
      <c r="E2" s="49"/>
    </row>
    <row r="3" spans="1:5" ht="121.5" customHeight="1">
      <c r="A3" s="160" t="s">
        <v>425</v>
      </c>
      <c r="B3" s="160"/>
      <c r="C3" s="160"/>
      <c r="D3" s="160"/>
      <c r="E3" s="160"/>
    </row>
    <row r="4" spans="1:5" ht="14.25">
      <c r="A4" s="47"/>
      <c r="B4" s="47"/>
      <c r="C4" s="47"/>
      <c r="D4" s="47"/>
      <c r="E4" s="47"/>
    </row>
    <row r="5" spans="1:5" ht="71.25">
      <c r="A5" s="50" t="s">
        <v>395</v>
      </c>
      <c r="B5" s="50" t="s">
        <v>419</v>
      </c>
      <c r="C5" s="50" t="s">
        <v>408</v>
      </c>
      <c r="D5" s="50" t="s">
        <v>407</v>
      </c>
      <c r="E5" s="51" t="s">
        <v>396</v>
      </c>
    </row>
    <row r="6" spans="1:5" ht="14.25">
      <c r="A6" s="55">
        <v>13011</v>
      </c>
      <c r="B6" s="55">
        <v>5</v>
      </c>
      <c r="C6" s="56" t="s">
        <v>427</v>
      </c>
      <c r="D6" s="57" t="s">
        <v>428</v>
      </c>
      <c r="E6" s="58"/>
    </row>
    <row r="7" spans="1:5" ht="14.25">
      <c r="A7" s="55">
        <v>13023</v>
      </c>
      <c r="B7" s="55">
        <v>0</v>
      </c>
      <c r="C7" s="56" t="s">
        <v>422</v>
      </c>
      <c r="D7" s="57" t="s">
        <v>423</v>
      </c>
      <c r="E7" s="55" t="s">
        <v>392</v>
      </c>
    </row>
    <row r="8" spans="1:5" ht="14.25">
      <c r="A8" s="52">
        <v>13032</v>
      </c>
      <c r="B8" s="59">
        <v>7</v>
      </c>
      <c r="C8" s="60" t="s">
        <v>364</v>
      </c>
      <c r="D8" s="61" t="s">
        <v>365</v>
      </c>
      <c r="E8" s="52" t="s">
        <v>392</v>
      </c>
    </row>
    <row r="9" spans="1:5" ht="14.25">
      <c r="A9" s="52">
        <v>13044</v>
      </c>
      <c r="B9" s="59">
        <v>0</v>
      </c>
      <c r="C9" s="60" t="s">
        <v>397</v>
      </c>
      <c r="D9" s="61" t="s">
        <v>398</v>
      </c>
      <c r="E9" s="52" t="s">
        <v>392</v>
      </c>
    </row>
    <row r="10" spans="1:5" ht="14.25">
      <c r="A10" s="52">
        <v>13051</v>
      </c>
      <c r="B10" s="59">
        <v>7</v>
      </c>
      <c r="C10" s="60" t="s">
        <v>387</v>
      </c>
      <c r="D10" s="61" t="s">
        <v>389</v>
      </c>
      <c r="E10" s="52"/>
    </row>
    <row r="11" spans="1:5" ht="14.25">
      <c r="A11" s="52">
        <v>13058</v>
      </c>
      <c r="B11" s="59">
        <v>5</v>
      </c>
      <c r="C11" s="60" t="s">
        <v>355</v>
      </c>
      <c r="D11" s="61" t="s">
        <v>356</v>
      </c>
      <c r="E11" s="52" t="s">
        <v>392</v>
      </c>
    </row>
    <row r="12" spans="1:5" ht="14.25">
      <c r="A12" s="52">
        <v>13059</v>
      </c>
      <c r="B12" s="59">
        <v>7</v>
      </c>
      <c r="C12" s="60" t="s">
        <v>380</v>
      </c>
      <c r="D12" s="61" t="s">
        <v>381</v>
      </c>
      <c r="E12" s="52"/>
    </row>
    <row r="13" spans="1:5" ht="14.25">
      <c r="A13" s="52">
        <v>13062</v>
      </c>
      <c r="B13" s="59">
        <v>5</v>
      </c>
      <c r="C13" s="60" t="s">
        <v>366</v>
      </c>
      <c r="D13" s="61" t="s">
        <v>367</v>
      </c>
      <c r="E13" s="52" t="s">
        <v>392</v>
      </c>
    </row>
    <row r="14" spans="1:5" ht="14.25">
      <c r="A14" s="52">
        <v>13068</v>
      </c>
      <c r="B14" s="59">
        <v>7</v>
      </c>
      <c r="C14" s="60" t="s">
        <v>426</v>
      </c>
      <c r="D14" s="64">
        <v>95093</v>
      </c>
      <c r="E14" s="52" t="s">
        <v>392</v>
      </c>
    </row>
    <row r="15" spans="1:5" ht="14.25">
      <c r="A15" s="52">
        <v>13081</v>
      </c>
      <c r="B15" s="59">
        <v>7</v>
      </c>
      <c r="C15" s="60" t="s">
        <v>390</v>
      </c>
      <c r="D15" s="61" t="s">
        <v>386</v>
      </c>
      <c r="E15" s="52" t="s">
        <v>392</v>
      </c>
    </row>
    <row r="16" spans="1:5" ht="14.25">
      <c r="A16" s="52">
        <v>13087</v>
      </c>
      <c r="B16" s="59">
        <v>7</v>
      </c>
      <c r="C16" s="60" t="s">
        <v>388</v>
      </c>
      <c r="D16" s="61" t="s">
        <v>389</v>
      </c>
      <c r="E16" s="52" t="s">
        <v>392</v>
      </c>
    </row>
    <row r="17" spans="1:5" ht="14.25">
      <c r="A17" s="52">
        <v>13098</v>
      </c>
      <c r="B17" s="59">
        <v>7</v>
      </c>
      <c r="C17" s="60" t="s">
        <v>374</v>
      </c>
      <c r="D17" s="61" t="s">
        <v>375</v>
      </c>
      <c r="E17" s="52" t="s">
        <v>392</v>
      </c>
    </row>
    <row r="18" spans="1:5" ht="14.25">
      <c r="A18" s="52">
        <v>13099</v>
      </c>
      <c r="B18" s="59">
        <v>7</v>
      </c>
      <c r="C18" s="60" t="s">
        <v>376</v>
      </c>
      <c r="D18" s="61" t="s">
        <v>377</v>
      </c>
      <c r="E18" s="52" t="s">
        <v>392</v>
      </c>
    </row>
    <row r="19" spans="1:5" ht="14.25">
      <c r="A19" s="52">
        <v>13113</v>
      </c>
      <c r="B19" s="59">
        <v>5</v>
      </c>
      <c r="C19" s="60" t="s">
        <v>368</v>
      </c>
      <c r="D19" s="61" t="s">
        <v>369</v>
      </c>
      <c r="E19" s="52" t="s">
        <v>392</v>
      </c>
    </row>
    <row r="20" spans="1:5" ht="14.25">
      <c r="A20" s="52">
        <v>13114</v>
      </c>
      <c r="B20" s="59">
        <v>7</v>
      </c>
      <c r="C20" s="60" t="s">
        <v>361</v>
      </c>
      <c r="D20" s="61" t="s">
        <v>362</v>
      </c>
      <c r="E20" s="52" t="s">
        <v>392</v>
      </c>
    </row>
    <row r="21" spans="1:5" ht="14.25">
      <c r="A21" s="52">
        <v>13130</v>
      </c>
      <c r="B21" s="59">
        <v>5</v>
      </c>
      <c r="C21" s="60" t="s">
        <v>378</v>
      </c>
      <c r="D21" s="61" t="s">
        <v>379</v>
      </c>
      <c r="E21" s="52" t="s">
        <v>392</v>
      </c>
    </row>
    <row r="22" spans="1:5" ht="14.25">
      <c r="A22" s="52">
        <v>13138</v>
      </c>
      <c r="B22" s="59">
        <v>5</v>
      </c>
      <c r="C22" s="60" t="s">
        <v>359</v>
      </c>
      <c r="D22" s="61" t="s">
        <v>360</v>
      </c>
      <c r="E22" s="52"/>
    </row>
    <row r="23" spans="1:5" ht="14.25">
      <c r="A23" s="52">
        <v>13145</v>
      </c>
      <c r="B23" s="59">
        <v>5</v>
      </c>
      <c r="C23" s="60" t="s">
        <v>357</v>
      </c>
      <c r="D23" s="61" t="s">
        <v>358</v>
      </c>
      <c r="E23" s="52" t="s">
        <v>392</v>
      </c>
    </row>
    <row r="24" spans="1:5" ht="14.25">
      <c r="A24" s="52">
        <v>13173</v>
      </c>
      <c r="B24" s="59">
        <v>7</v>
      </c>
      <c r="C24" s="60" t="s">
        <v>363</v>
      </c>
      <c r="D24" s="61" t="s">
        <v>362</v>
      </c>
      <c r="E24" s="52" t="s">
        <v>392</v>
      </c>
    </row>
    <row r="25" spans="1:5" ht="14.25">
      <c r="A25" s="52">
        <v>13180</v>
      </c>
      <c r="B25" s="59">
        <v>7</v>
      </c>
      <c r="C25" s="60" t="s">
        <v>370</v>
      </c>
      <c r="D25" s="61" t="s">
        <v>371</v>
      </c>
      <c r="E25" s="52" t="s">
        <v>392</v>
      </c>
    </row>
    <row r="26" spans="1:5" ht="14.25">
      <c r="A26" s="52">
        <v>13183</v>
      </c>
      <c r="B26" s="59">
        <v>7</v>
      </c>
      <c r="C26" s="60" t="s">
        <v>382</v>
      </c>
      <c r="D26" s="61" t="s">
        <v>383</v>
      </c>
      <c r="E26" s="52"/>
    </row>
    <row r="27" spans="1:5" ht="14.25">
      <c r="A27" s="52">
        <v>13192</v>
      </c>
      <c r="B27" s="59">
        <v>7</v>
      </c>
      <c r="C27" s="60" t="s">
        <v>431</v>
      </c>
      <c r="D27" s="61" t="s">
        <v>432</v>
      </c>
      <c r="E27" s="52" t="s">
        <v>392</v>
      </c>
    </row>
    <row r="28" spans="1:5" ht="14.25">
      <c r="A28" s="52">
        <v>13211</v>
      </c>
      <c r="B28" s="59">
        <v>7</v>
      </c>
      <c r="C28" s="60" t="s">
        <v>372</v>
      </c>
      <c r="D28" s="61" t="s">
        <v>373</v>
      </c>
      <c r="E28" s="52"/>
    </row>
    <row r="29" spans="1:5" ht="14.25">
      <c r="A29" s="52">
        <v>13235</v>
      </c>
      <c r="B29" s="59">
        <v>5</v>
      </c>
      <c r="C29" s="60" t="s">
        <v>433</v>
      </c>
      <c r="D29" s="61" t="s">
        <v>434</v>
      </c>
      <c r="E29" s="52"/>
    </row>
    <row r="30" spans="1:5" ht="14.25">
      <c r="A30" s="52">
        <v>13262</v>
      </c>
      <c r="B30" s="59">
        <v>7</v>
      </c>
      <c r="C30" s="60" t="s">
        <v>435</v>
      </c>
      <c r="D30" s="61" t="s">
        <v>436</v>
      </c>
      <c r="E30" s="52" t="s">
        <v>392</v>
      </c>
    </row>
    <row r="31" spans="1:5" ht="14.25">
      <c r="A31" s="52">
        <v>13263</v>
      </c>
      <c r="B31" s="59">
        <v>7</v>
      </c>
      <c r="C31" s="60" t="s">
        <v>384</v>
      </c>
      <c r="D31" s="61" t="s">
        <v>385</v>
      </c>
      <c r="E31" s="52" t="s">
        <v>392</v>
      </c>
    </row>
    <row r="32" spans="1:5" ht="14.25">
      <c r="A32" s="52">
        <v>13270</v>
      </c>
      <c r="B32" s="59">
        <v>7</v>
      </c>
      <c r="C32" s="60" t="s">
        <v>391</v>
      </c>
      <c r="D32" s="61" t="s">
        <v>421</v>
      </c>
      <c r="E32" s="52" t="s">
        <v>392</v>
      </c>
    </row>
    <row r="33" spans="1:5" ht="14.25">
      <c r="A33" s="52">
        <v>13273</v>
      </c>
      <c r="B33" s="59">
        <v>7</v>
      </c>
      <c r="C33" s="60" t="s">
        <v>429</v>
      </c>
      <c r="D33" s="61" t="s">
        <v>430</v>
      </c>
      <c r="E33" s="52" t="s">
        <v>392</v>
      </c>
    </row>
    <row r="34" spans="1:5" ht="14.25">
      <c r="A34" s="52">
        <v>13281</v>
      </c>
      <c r="B34" s="59">
        <v>7</v>
      </c>
      <c r="C34" s="60" t="s">
        <v>366</v>
      </c>
      <c r="D34" s="61">
        <v>12010</v>
      </c>
      <c r="E34" s="52" t="s">
        <v>392</v>
      </c>
    </row>
    <row r="35" spans="1:5" ht="14.25">
      <c r="A35" s="47"/>
      <c r="B35" s="47"/>
      <c r="C35" s="47"/>
      <c r="D35" s="47"/>
      <c r="E35" s="47"/>
    </row>
    <row r="36" spans="1:5" ht="14.25">
      <c r="A36" s="47"/>
      <c r="B36" s="47"/>
      <c r="C36" s="47"/>
      <c r="D36" s="47"/>
      <c r="E36" s="47"/>
    </row>
    <row r="37" spans="1:5" ht="14.25">
      <c r="A37" s="47"/>
      <c r="B37" s="47"/>
      <c r="C37" s="47"/>
      <c r="D37" s="47"/>
      <c r="E37" s="47"/>
    </row>
    <row r="38" spans="1:6" ht="14.25">
      <c r="A38" s="47"/>
      <c r="B38" s="47"/>
      <c r="C38" s="47"/>
      <c r="D38" s="47"/>
      <c r="E38" s="47"/>
      <c r="F38" s="53"/>
    </row>
    <row r="39" spans="1:6" ht="14.25">
      <c r="A39" s="47"/>
      <c r="B39" s="47"/>
      <c r="C39" s="47"/>
      <c r="D39" s="47"/>
      <c r="E39" s="47"/>
      <c r="F39" s="53"/>
    </row>
    <row r="40" spans="1:5" ht="14.25">
      <c r="A40" s="47"/>
      <c r="B40" s="47"/>
      <c r="C40" s="47"/>
      <c r="D40" s="47"/>
      <c r="E40" s="47"/>
    </row>
    <row r="41" spans="1:5" ht="14.25">
      <c r="A41" s="47"/>
      <c r="B41" s="47"/>
      <c r="C41" s="47"/>
      <c r="D41" s="47"/>
      <c r="E41" s="47"/>
    </row>
    <row r="42" spans="1:5" ht="14.25">
      <c r="A42" s="47"/>
      <c r="B42" s="47"/>
      <c r="C42" s="47"/>
      <c r="D42" s="47"/>
      <c r="E42" s="47"/>
    </row>
    <row r="43" spans="1:5" ht="14.25">
      <c r="A43" s="47"/>
      <c r="B43" s="47"/>
      <c r="C43" s="47"/>
      <c r="D43" s="47"/>
      <c r="E43" s="47"/>
    </row>
    <row r="44" spans="1:5" ht="14.25">
      <c r="A44" s="47"/>
      <c r="B44" s="47"/>
      <c r="C44" s="47"/>
      <c r="D44" s="47"/>
      <c r="E44" s="47"/>
    </row>
    <row r="45" spans="1:5" ht="14.25">
      <c r="A45" s="47"/>
      <c r="B45" s="47"/>
      <c r="C45" s="47"/>
      <c r="D45" s="47"/>
      <c r="E45" s="47"/>
    </row>
    <row r="46" spans="1:5" ht="14.25">
      <c r="A46" s="47"/>
      <c r="B46" s="47"/>
      <c r="C46" s="47"/>
      <c r="D46" s="47"/>
      <c r="E46" s="47"/>
    </row>
    <row r="47" spans="1:5" ht="14.25">
      <c r="A47" s="47"/>
      <c r="B47" s="47"/>
      <c r="C47" s="47"/>
      <c r="D47" s="47"/>
      <c r="E47" s="47"/>
    </row>
    <row r="48" spans="1:5" ht="14.25">
      <c r="A48" s="47"/>
      <c r="B48" s="47"/>
      <c r="C48" s="47"/>
      <c r="D48" s="47"/>
      <c r="E48" s="47"/>
    </row>
    <row r="49" s="47" customFormat="1" ht="14.25"/>
    <row r="50" s="47" customFormat="1" ht="14.25"/>
    <row r="51" s="47" customFormat="1" ht="14.25"/>
    <row r="52" s="47" customFormat="1" ht="14.25"/>
    <row r="53" s="47" customFormat="1" ht="14.25"/>
    <row r="54" s="47" customFormat="1" ht="14.25"/>
    <row r="55" s="47" customFormat="1" ht="14.25"/>
    <row r="56" s="47" customFormat="1" ht="14.25"/>
    <row r="57" s="47" customFormat="1" ht="14.25"/>
    <row r="58" s="47" customFormat="1" ht="14.25"/>
    <row r="59" s="47" customFormat="1" ht="14.25"/>
    <row r="60" s="47" customFormat="1" ht="14.25"/>
    <row r="61" s="47" customFormat="1" ht="14.25"/>
    <row r="62" s="47" customFormat="1" ht="14.25"/>
    <row r="63" s="47" customFormat="1" ht="14.25"/>
    <row r="64" s="47" customFormat="1" ht="14.25"/>
    <row r="65" s="47" customFormat="1" ht="14.25"/>
    <row r="66" s="47" customFormat="1" ht="14.25"/>
    <row r="67" s="47" customFormat="1" ht="14.25"/>
    <row r="68" s="47" customFormat="1" ht="14.25"/>
    <row r="69" s="47" customFormat="1" ht="14.25"/>
    <row r="70" s="47" customFormat="1" ht="14.25"/>
    <row r="71" s="47" customFormat="1" ht="14.25"/>
    <row r="72" s="47" customFormat="1" ht="14.25"/>
    <row r="73" s="47" customFormat="1" ht="14.25"/>
    <row r="74" s="47" customFormat="1" ht="14.25"/>
    <row r="75" s="47" customFormat="1" ht="14.25"/>
    <row r="76" s="47" customFormat="1" ht="14.25"/>
    <row r="77" s="47" customFormat="1" ht="14.25"/>
    <row r="78" s="47" customFormat="1" ht="14.25"/>
    <row r="79" s="47" customFormat="1" ht="14.25"/>
    <row r="80" s="47" customFormat="1" ht="14.25"/>
    <row r="81" s="47" customFormat="1" ht="14.25"/>
    <row r="82" s="47" customFormat="1" ht="14.25"/>
    <row r="83" s="47" customFormat="1" ht="14.25"/>
    <row r="84" s="47" customFormat="1" ht="14.25"/>
    <row r="85" s="47" customFormat="1" ht="14.25"/>
    <row r="86" s="47" customFormat="1" ht="14.25"/>
    <row r="87" s="47" customFormat="1" ht="14.25"/>
    <row r="88" s="47" customFormat="1" ht="14.25"/>
    <row r="89" s="47" customFormat="1" ht="14.25"/>
    <row r="90" s="47" customFormat="1" ht="14.25"/>
    <row r="91" s="47" customFormat="1" ht="14.25"/>
    <row r="92" s="47" customFormat="1" ht="14.25"/>
    <row r="93" s="47" customFormat="1" ht="14.25"/>
    <row r="94" s="47" customFormat="1" ht="14.25"/>
    <row r="95" s="47" customFormat="1" ht="14.25"/>
    <row r="96" s="47" customFormat="1" ht="14.25"/>
    <row r="97" s="47" customFormat="1" ht="14.25"/>
    <row r="98" s="47" customFormat="1" ht="14.25"/>
    <row r="99" s="47" customFormat="1" ht="14.25"/>
    <row r="100" s="47" customFormat="1" ht="14.25"/>
    <row r="101" s="47" customFormat="1" ht="14.25"/>
    <row r="102" s="47" customFormat="1" ht="14.25"/>
    <row r="103" s="47" customFormat="1" ht="14.25"/>
    <row r="104" s="47" customFormat="1" ht="14.25"/>
    <row r="105" s="47" customFormat="1" ht="14.25"/>
    <row r="106" s="47" customFormat="1" ht="14.25"/>
    <row r="107" s="47" customFormat="1" ht="14.25"/>
    <row r="108" s="47" customFormat="1" ht="14.25"/>
    <row r="109" s="47" customFormat="1" ht="14.25"/>
    <row r="110" s="47" customFormat="1" ht="14.25"/>
    <row r="111" s="47" customFormat="1" ht="14.25"/>
    <row r="112" s="47" customFormat="1" ht="14.25"/>
    <row r="113" s="47" customFormat="1" ht="14.25"/>
    <row r="114" s="47" customFormat="1" ht="14.25"/>
    <row r="115" s="47" customFormat="1" ht="14.25"/>
    <row r="116" s="47" customFormat="1" ht="14.25"/>
    <row r="117" s="47" customFormat="1" ht="14.25"/>
    <row r="118" s="47" customFormat="1" ht="14.25"/>
    <row r="119" s="47" customFormat="1" ht="14.25"/>
    <row r="120" s="47" customFormat="1" ht="14.25"/>
    <row r="121" s="47" customFormat="1" ht="14.25"/>
    <row r="122" s="47" customFormat="1" ht="14.25"/>
    <row r="123" s="47" customFormat="1" ht="14.25"/>
    <row r="124" s="47" customFormat="1" ht="14.25"/>
    <row r="125" s="47" customFormat="1" ht="14.25"/>
    <row r="126" s="47" customFormat="1" ht="14.25"/>
    <row r="127" s="47" customFormat="1" ht="14.25"/>
    <row r="128" s="47" customFormat="1" ht="14.25"/>
    <row r="129" s="47" customFormat="1" ht="14.25"/>
    <row r="130" s="47" customFormat="1" ht="14.25"/>
    <row r="131" s="47" customFormat="1" ht="14.25"/>
    <row r="132" s="47" customFormat="1" ht="14.25"/>
    <row r="133" s="47" customFormat="1" ht="14.25"/>
    <row r="134" s="47" customFormat="1" ht="14.25"/>
    <row r="135" s="47" customFormat="1" ht="14.25"/>
    <row r="136" s="47" customFormat="1" ht="14.25"/>
    <row r="137" s="47" customFormat="1" ht="14.25"/>
    <row r="138" s="47" customFormat="1" ht="14.25"/>
    <row r="139" s="47" customFormat="1" ht="14.25"/>
    <row r="140" s="47" customFormat="1" ht="14.25"/>
    <row r="141" s="47" customFormat="1" ht="14.25"/>
    <row r="142" s="47" customFormat="1" ht="14.25"/>
    <row r="143" s="47" customFormat="1" ht="14.25"/>
    <row r="144" s="47" customFormat="1" ht="14.25"/>
    <row r="145" s="47" customFormat="1" ht="14.25"/>
    <row r="146" s="47" customFormat="1" ht="14.25"/>
    <row r="147" s="47" customFormat="1" ht="14.25"/>
    <row r="148" s="47" customFormat="1" ht="14.25"/>
    <row r="149" s="47" customFormat="1" ht="14.25"/>
    <row r="150" s="47" customFormat="1" ht="14.25"/>
    <row r="151" s="47" customFormat="1" ht="14.25"/>
    <row r="152" s="47" customFormat="1" ht="14.25"/>
    <row r="153" s="47" customFormat="1" ht="14.25"/>
    <row r="154" s="47" customFormat="1" ht="14.25"/>
    <row r="155" s="47" customFormat="1" ht="14.25"/>
    <row r="156" s="47" customFormat="1" ht="14.25"/>
    <row r="157" s="47" customFormat="1" ht="14.25"/>
    <row r="158" s="47" customFormat="1" ht="14.25"/>
    <row r="159" s="47" customFormat="1" ht="14.25"/>
    <row r="160" s="47" customFormat="1" ht="14.25"/>
    <row r="161" s="47" customFormat="1" ht="14.25"/>
    <row r="162" s="47" customFormat="1" ht="14.25"/>
    <row r="163" s="47" customFormat="1" ht="14.25"/>
    <row r="164" s="47" customFormat="1" ht="14.25"/>
    <row r="165" s="47" customFormat="1" ht="14.25"/>
    <row r="166" s="47" customFormat="1" ht="14.25"/>
    <row r="167" s="47" customFormat="1" ht="14.25"/>
    <row r="168" s="47" customFormat="1" ht="14.25"/>
    <row r="169" s="47" customFormat="1" ht="14.25"/>
    <row r="170" s="47" customFormat="1" ht="14.25"/>
    <row r="171" s="47" customFormat="1" ht="14.25"/>
    <row r="172" s="47" customFormat="1" ht="14.25"/>
    <row r="173" s="47" customFormat="1" ht="14.25"/>
    <row r="174" s="47" customFormat="1" ht="14.25"/>
    <row r="175" s="47" customFormat="1" ht="14.25"/>
    <row r="176" s="47" customFormat="1" ht="14.25"/>
    <row r="177" s="47" customFormat="1" ht="14.25"/>
    <row r="178" s="47" customFormat="1" ht="14.25"/>
    <row r="179" s="47" customFormat="1" ht="14.25"/>
    <row r="180" s="47" customFormat="1" ht="14.25"/>
    <row r="181" s="47" customFormat="1" ht="14.25"/>
    <row r="182" s="47" customFormat="1" ht="14.25"/>
    <row r="183" s="47" customFormat="1" ht="14.25"/>
    <row r="184" s="47" customFormat="1" ht="14.25"/>
    <row r="185" s="47" customFormat="1" ht="14.25"/>
    <row r="186" s="47" customFormat="1" ht="14.25"/>
    <row r="187" s="47" customFormat="1" ht="14.25"/>
    <row r="188" s="47" customFormat="1" ht="14.25"/>
    <row r="189" s="47" customFormat="1" ht="14.25"/>
    <row r="190" s="47" customFormat="1" ht="14.25"/>
    <row r="191" s="47" customFormat="1" ht="14.25"/>
    <row r="192" s="47" customFormat="1" ht="14.25"/>
    <row r="193" s="47" customFormat="1" ht="14.25"/>
    <row r="194" s="47" customFormat="1" ht="14.25"/>
    <row r="195" s="47" customFormat="1" ht="14.25"/>
    <row r="196" s="47" customFormat="1" ht="14.25"/>
    <row r="197" s="47" customFormat="1" ht="14.25"/>
    <row r="198" s="47" customFormat="1" ht="14.25"/>
    <row r="199" s="47" customFormat="1" ht="14.25"/>
    <row r="200" s="47" customFormat="1" ht="14.25"/>
    <row r="201" s="47" customFormat="1" ht="14.25"/>
    <row r="202" s="47" customFormat="1" ht="14.25"/>
    <row r="203" s="47" customFormat="1" ht="14.25"/>
    <row r="204" s="47" customFormat="1" ht="14.25"/>
    <row r="205" s="47" customFormat="1" ht="14.25"/>
    <row r="206" s="47" customFormat="1" ht="14.25"/>
    <row r="207" s="47" customFormat="1" ht="14.25"/>
    <row r="208" s="47" customFormat="1" ht="14.25"/>
    <row r="209" s="47" customFormat="1" ht="14.25"/>
    <row r="210" s="47" customFormat="1" ht="14.25"/>
    <row r="211" s="47" customFormat="1" ht="14.25"/>
    <row r="212" s="47" customFormat="1" ht="14.25"/>
    <row r="213" s="47" customFormat="1" ht="14.25"/>
    <row r="214" s="47" customFormat="1" ht="14.25"/>
    <row r="215" s="47" customFormat="1" ht="14.25"/>
    <row r="216" s="47" customFormat="1" ht="14.25"/>
    <row r="217" s="47" customFormat="1" ht="14.25"/>
    <row r="218" s="47" customFormat="1" ht="14.25"/>
    <row r="219" s="47" customFormat="1" ht="14.25"/>
    <row r="220" s="47" customFormat="1" ht="14.25"/>
    <row r="221" s="47" customFormat="1" ht="14.25"/>
    <row r="222" s="47" customFormat="1" ht="14.25"/>
    <row r="223" s="47" customFormat="1" ht="14.25"/>
    <row r="224" s="47" customFormat="1" ht="14.25"/>
    <row r="225" s="47" customFormat="1" ht="14.25"/>
    <row r="226" s="47" customFormat="1" ht="14.25"/>
    <row r="227" s="47" customFormat="1" ht="14.25"/>
    <row r="228" s="47" customFormat="1" ht="14.25"/>
    <row r="229" s="47" customFormat="1" ht="14.25"/>
    <row r="230" s="47" customFormat="1" ht="14.25"/>
    <row r="231" s="47" customFormat="1" ht="14.25"/>
    <row r="232" s="47" customFormat="1" ht="14.25"/>
    <row r="233" s="47" customFormat="1" ht="14.25"/>
    <row r="234" s="47" customFormat="1" ht="14.25"/>
    <row r="235" s="47" customFormat="1" ht="14.25"/>
    <row r="236" s="47" customFormat="1" ht="14.25"/>
    <row r="237" s="47" customFormat="1" ht="14.25"/>
    <row r="238" s="47" customFormat="1" ht="14.25"/>
    <row r="239" s="47" customFormat="1" ht="14.25"/>
    <row r="240" s="47" customFormat="1" ht="14.25"/>
    <row r="241" s="47" customFormat="1" ht="14.25"/>
    <row r="242" s="47" customFormat="1" ht="14.25"/>
    <row r="243" s="47" customFormat="1" ht="14.25"/>
    <row r="244" s="47" customFormat="1" ht="14.25"/>
    <row r="245" s="47" customFormat="1" ht="14.25"/>
    <row r="246" s="47" customFormat="1" ht="14.25"/>
    <row r="247" s="47" customFormat="1" ht="14.25"/>
    <row r="248" s="47" customFormat="1" ht="14.25"/>
    <row r="249" s="47" customFormat="1" ht="14.25"/>
    <row r="250" s="47" customFormat="1" ht="14.25"/>
    <row r="251" s="47" customFormat="1" ht="14.25"/>
    <row r="252" s="47" customFormat="1" ht="14.25"/>
    <row r="253" s="47" customFormat="1" ht="14.25"/>
    <row r="254" s="47" customFormat="1" ht="14.25"/>
    <row r="255" s="47" customFormat="1" ht="14.25"/>
    <row r="256" s="47" customFormat="1" ht="14.25"/>
    <row r="257" s="47" customFormat="1" ht="14.25"/>
    <row r="258" s="47" customFormat="1" ht="14.25"/>
    <row r="259" s="47" customFormat="1" ht="14.25"/>
    <row r="260" s="47" customFormat="1" ht="14.25"/>
    <row r="261" s="47" customFormat="1" ht="14.25"/>
    <row r="262" s="47" customFormat="1" ht="14.25"/>
    <row r="263" s="47" customFormat="1" ht="14.25"/>
    <row r="264" s="47" customFormat="1" ht="14.25"/>
    <row r="265" s="47" customFormat="1" ht="14.25"/>
    <row r="266" s="47" customFormat="1" ht="14.25"/>
    <row r="267" s="47" customFormat="1" ht="14.25"/>
    <row r="268" s="47" customFormat="1" ht="14.25"/>
    <row r="269" s="47" customFormat="1" ht="14.25"/>
    <row r="270" s="47" customFormat="1" ht="14.25"/>
    <row r="271" s="47" customFormat="1" ht="14.25"/>
    <row r="272" s="47" customFormat="1" ht="14.25"/>
    <row r="273" s="47" customFormat="1" ht="14.25"/>
    <row r="274" s="47" customFormat="1" ht="14.25"/>
    <row r="275" s="47" customFormat="1" ht="14.25"/>
    <row r="276" s="47" customFormat="1" ht="14.25"/>
    <row r="277" s="47" customFormat="1" ht="14.25"/>
    <row r="278" s="47" customFormat="1" ht="14.25"/>
    <row r="279" s="47" customFormat="1" ht="14.25"/>
    <row r="280" s="47" customFormat="1" ht="14.25"/>
    <row r="281" s="47" customFormat="1" ht="14.25"/>
    <row r="282" s="47" customFormat="1" ht="14.25"/>
    <row r="283" s="47" customFormat="1" ht="14.25"/>
    <row r="284" s="47" customFormat="1" ht="14.25"/>
    <row r="285" s="47" customFormat="1" ht="14.25"/>
    <row r="286" s="47" customFormat="1" ht="14.25"/>
    <row r="287" s="47" customFormat="1" ht="14.25"/>
    <row r="288" s="47" customFormat="1" ht="14.25"/>
    <row r="289" s="47" customFormat="1" ht="14.25"/>
    <row r="290" s="47" customFormat="1" ht="14.25"/>
    <row r="291" s="47" customFormat="1" ht="14.25"/>
    <row r="292" s="47" customFormat="1" ht="14.25"/>
    <row r="293" s="47" customFormat="1" ht="14.25"/>
    <row r="294" s="47" customFormat="1" ht="14.25"/>
    <row r="295" s="47" customFormat="1" ht="14.25"/>
    <row r="296" s="47" customFormat="1" ht="14.25"/>
    <row r="297" s="47" customFormat="1" ht="14.25"/>
    <row r="298" s="47" customFormat="1" ht="14.25"/>
    <row r="299" s="47" customFormat="1" ht="14.25"/>
    <row r="300" s="47" customFormat="1" ht="14.25"/>
    <row r="301" s="47" customFormat="1" ht="14.25"/>
    <row r="302" s="47" customFormat="1" ht="14.25"/>
    <row r="303" s="47" customFormat="1" ht="14.25"/>
    <row r="304" s="47" customFormat="1" ht="14.25"/>
    <row r="305" spans="1:5" ht="14.25">
      <c r="A305" s="47"/>
      <c r="B305" s="47"/>
      <c r="C305" s="47"/>
      <c r="D305" s="47"/>
      <c r="E305" s="47"/>
    </row>
    <row r="306" spans="1:5" ht="14.25">
      <c r="A306" s="47"/>
      <c r="B306" s="47"/>
      <c r="C306" s="47"/>
      <c r="D306" s="47"/>
      <c r="E306" s="47"/>
    </row>
    <row r="307" spans="1:5" ht="14.25">
      <c r="A307" s="47"/>
      <c r="B307" s="47"/>
      <c r="C307" s="47"/>
      <c r="D307" s="47"/>
      <c r="E307" s="47"/>
    </row>
    <row r="308" spans="1:5" ht="14.25">
      <c r="A308" s="47"/>
      <c r="B308" s="47"/>
      <c r="C308" s="47"/>
      <c r="D308" s="47"/>
      <c r="E308" s="47"/>
    </row>
    <row r="309" spans="1:5" ht="14.25">
      <c r="A309" s="47"/>
      <c r="B309" s="47"/>
      <c r="C309" s="47"/>
      <c r="D309" s="47"/>
      <c r="E309" s="47"/>
    </row>
    <row r="310" spans="1:5" ht="14.25">
      <c r="A310" s="47"/>
      <c r="B310" s="47"/>
      <c r="C310" s="47"/>
      <c r="D310" s="47"/>
      <c r="E310" s="47"/>
    </row>
    <row r="311" spans="1:5" ht="14.25">
      <c r="A311" s="47"/>
      <c r="B311" s="47"/>
      <c r="C311" s="47"/>
      <c r="D311" s="47"/>
      <c r="E311" s="47"/>
    </row>
    <row r="312" spans="1:5" ht="14.25">
      <c r="A312" s="47"/>
      <c r="B312" s="47"/>
      <c r="C312" s="47"/>
      <c r="D312" s="47"/>
      <c r="E312" s="47"/>
    </row>
    <row r="313" spans="1:5" ht="14.25">
      <c r="A313" s="47"/>
      <c r="B313" s="47"/>
      <c r="C313" s="47"/>
      <c r="D313" s="47"/>
      <c r="E313" s="47"/>
    </row>
    <row r="314" spans="1:5" ht="14.25">
      <c r="A314" s="47"/>
      <c r="B314" s="47"/>
      <c r="C314" s="47"/>
      <c r="D314" s="47"/>
      <c r="E314" s="47"/>
    </row>
    <row r="315" spans="1:5" ht="14.25">
      <c r="A315" s="47"/>
      <c r="B315" s="47"/>
      <c r="C315" s="47"/>
      <c r="D315" s="47"/>
      <c r="E315" s="47"/>
    </row>
    <row r="316" spans="1:5" ht="14.25">
      <c r="A316" s="47"/>
      <c r="B316" s="47"/>
      <c r="C316" s="47"/>
      <c r="D316" s="47"/>
      <c r="E316" s="47"/>
    </row>
  </sheetData>
  <sheetProtection/>
  <mergeCells count="2">
    <mergeCell ref="A1:E1"/>
    <mergeCell ref="A3:E3"/>
  </mergeCells>
  <printOptions/>
  <pageMargins left="0.7" right="0.7" top="0.75" bottom="0.75" header="0.3" footer="0.3"/>
  <pageSetup horizontalDpi="600" verticalDpi="600" orientation="portrait" scale="85" r:id="rId1"/>
  <ignoredErrors>
    <ignoredError sqref="D6:D13 D27:D29 D15:D26 D30:D34" numberStoredAsText="1"/>
  </ignoredErrors>
</worksheet>
</file>

<file path=xl/worksheets/sheet3.xml><?xml version="1.0" encoding="utf-8"?>
<worksheet xmlns="http://schemas.openxmlformats.org/spreadsheetml/2006/main" xmlns:r="http://schemas.openxmlformats.org/officeDocument/2006/relationships">
  <dimension ref="A1:M12"/>
  <sheetViews>
    <sheetView zoomScalePageLayoutView="0" workbookViewId="0" topLeftCell="A1">
      <selection activeCell="A2" sqref="A2:M2"/>
    </sheetView>
  </sheetViews>
  <sheetFormatPr defaultColWidth="9.140625" defaultRowHeight="15"/>
  <cols>
    <col min="1" max="16384" width="9.140625" style="44" customWidth="1"/>
  </cols>
  <sheetData>
    <row r="1" spans="1:13" ht="29.25" customHeight="1">
      <c r="A1" s="162" t="s">
        <v>420</v>
      </c>
      <c r="B1" s="162"/>
      <c r="C1" s="162"/>
      <c r="D1" s="162"/>
      <c r="E1" s="162"/>
      <c r="F1" s="162"/>
      <c r="G1" s="162"/>
      <c r="H1" s="162"/>
      <c r="I1" s="162"/>
      <c r="J1" s="162"/>
      <c r="K1" s="162"/>
      <c r="L1" s="162"/>
      <c r="M1" s="162"/>
    </row>
    <row r="2" spans="1:13" ht="236.25" customHeight="1">
      <c r="A2" s="161" t="s">
        <v>445</v>
      </c>
      <c r="B2" s="161"/>
      <c r="C2" s="161"/>
      <c r="D2" s="161"/>
      <c r="E2" s="161"/>
      <c r="F2" s="161"/>
      <c r="G2" s="161"/>
      <c r="H2" s="161"/>
      <c r="I2" s="161"/>
      <c r="J2" s="161"/>
      <c r="K2" s="161"/>
      <c r="L2" s="161"/>
      <c r="M2" s="161"/>
    </row>
    <row r="3" spans="1:13" ht="54.75" customHeight="1">
      <c r="A3" s="160" t="s">
        <v>409</v>
      </c>
      <c r="B3" s="160"/>
      <c r="C3" s="160"/>
      <c r="D3" s="160"/>
      <c r="E3" s="160"/>
      <c r="F3" s="160"/>
      <c r="G3" s="160"/>
      <c r="H3" s="160"/>
      <c r="I3" s="160"/>
      <c r="J3" s="160"/>
      <c r="K3" s="160"/>
      <c r="L3" s="160"/>
      <c r="M3" s="160"/>
    </row>
    <row r="4" spans="1:13" ht="15">
      <c r="A4" s="45"/>
      <c r="B4" s="45"/>
      <c r="C4" s="45"/>
      <c r="D4" s="45"/>
      <c r="E4" s="45"/>
      <c r="F4" s="45"/>
      <c r="G4" s="45"/>
      <c r="H4" s="45"/>
      <c r="I4" s="45"/>
      <c r="J4" s="45"/>
      <c r="K4" s="45"/>
      <c r="L4" s="45"/>
      <c r="M4" s="45"/>
    </row>
    <row r="5" spans="1:13" ht="65.25" customHeight="1">
      <c r="A5" s="46" t="s">
        <v>410</v>
      </c>
      <c r="B5" s="160" t="s">
        <v>437</v>
      </c>
      <c r="C5" s="160"/>
      <c r="D5" s="160"/>
      <c r="E5" s="160"/>
      <c r="F5" s="160"/>
      <c r="G5" s="160"/>
      <c r="H5" s="160"/>
      <c r="I5" s="160"/>
      <c r="J5" s="160"/>
      <c r="K5" s="160"/>
      <c r="L5" s="160"/>
      <c r="M5" s="160"/>
    </row>
    <row r="6" spans="1:13" ht="78" customHeight="1">
      <c r="A6" s="46" t="s">
        <v>411</v>
      </c>
      <c r="B6" s="160" t="s">
        <v>438</v>
      </c>
      <c r="C6" s="160"/>
      <c r="D6" s="160"/>
      <c r="E6" s="160"/>
      <c r="F6" s="160"/>
      <c r="G6" s="160"/>
      <c r="H6" s="160"/>
      <c r="I6" s="160"/>
      <c r="J6" s="160"/>
      <c r="K6" s="160"/>
      <c r="L6" s="160"/>
      <c r="M6" s="160"/>
    </row>
    <row r="7" spans="1:13" ht="50.25" customHeight="1">
      <c r="A7" s="46" t="s">
        <v>413</v>
      </c>
      <c r="B7" s="160" t="s">
        <v>416</v>
      </c>
      <c r="C7" s="160"/>
      <c r="D7" s="160"/>
      <c r="E7" s="160"/>
      <c r="F7" s="160"/>
      <c r="G7" s="160"/>
      <c r="H7" s="160"/>
      <c r="I7" s="160"/>
      <c r="J7" s="160"/>
      <c r="K7" s="160"/>
      <c r="L7" s="160"/>
      <c r="M7" s="160"/>
    </row>
    <row r="8" spans="1:13" ht="48.75" customHeight="1">
      <c r="A8" s="46" t="s">
        <v>414</v>
      </c>
      <c r="B8" s="160" t="s">
        <v>417</v>
      </c>
      <c r="C8" s="160"/>
      <c r="D8" s="160"/>
      <c r="E8" s="160"/>
      <c r="F8" s="160"/>
      <c r="G8" s="160"/>
      <c r="H8" s="160"/>
      <c r="I8" s="160"/>
      <c r="J8" s="160"/>
      <c r="K8" s="160"/>
      <c r="L8" s="160"/>
      <c r="M8" s="160"/>
    </row>
    <row r="9" spans="1:13" ht="59.25" customHeight="1">
      <c r="A9" s="46" t="s">
        <v>412</v>
      </c>
      <c r="B9" s="160" t="s">
        <v>439</v>
      </c>
      <c r="C9" s="160"/>
      <c r="D9" s="160"/>
      <c r="E9" s="160"/>
      <c r="F9" s="160"/>
      <c r="G9" s="160"/>
      <c r="H9" s="160"/>
      <c r="I9" s="160"/>
      <c r="J9" s="160"/>
      <c r="K9" s="160"/>
      <c r="L9" s="160"/>
      <c r="M9" s="160"/>
    </row>
    <row r="10" spans="1:13" ht="48" customHeight="1">
      <c r="A10" s="46" t="s">
        <v>415</v>
      </c>
      <c r="B10" s="160" t="s">
        <v>440</v>
      </c>
      <c r="C10" s="160"/>
      <c r="D10" s="160"/>
      <c r="E10" s="160"/>
      <c r="F10" s="160"/>
      <c r="G10" s="160"/>
      <c r="H10" s="160"/>
      <c r="I10" s="160"/>
      <c r="J10" s="160"/>
      <c r="K10" s="160"/>
      <c r="L10" s="160"/>
      <c r="M10" s="160"/>
    </row>
    <row r="12" spans="1:13" ht="78" customHeight="1">
      <c r="A12" s="163" t="s">
        <v>441</v>
      </c>
      <c r="B12" s="163"/>
      <c r="C12" s="163"/>
      <c r="D12" s="163"/>
      <c r="E12" s="163"/>
      <c r="F12" s="163"/>
      <c r="G12" s="163"/>
      <c r="H12" s="163"/>
      <c r="I12" s="163"/>
      <c r="J12" s="163"/>
      <c r="K12" s="163"/>
      <c r="L12" s="163"/>
      <c r="M12" s="163"/>
    </row>
  </sheetData>
  <sheetProtection/>
  <mergeCells count="10">
    <mergeCell ref="A2:M2"/>
    <mergeCell ref="A1:M1"/>
    <mergeCell ref="A12:M12"/>
    <mergeCell ref="B9:M9"/>
    <mergeCell ref="B10:M10"/>
    <mergeCell ref="A3:M3"/>
    <mergeCell ref="B5:M5"/>
    <mergeCell ref="B6:M6"/>
    <mergeCell ref="B7:M7"/>
    <mergeCell ref="B8:M8"/>
  </mergeCells>
  <printOptions/>
  <pageMargins left="0.7" right="0.7" top="0.75" bottom="0.75" header="0.3" footer="0.3"/>
  <pageSetup horizontalDpi="600" verticalDpi="600" orientation="landscape" scale="90" r:id="rId1"/>
  <ignoredErrors>
    <ignoredError sqref="A5:A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Competitive Housing Tax Credit Program Award Recommendations</dc:title>
  <dc:subject/>
  <dc:creator>TDHCA</dc:creator>
  <cp:keywords/>
  <dc:description/>
  <cp:lastModifiedBy>jburkhar</cp:lastModifiedBy>
  <cp:lastPrinted>2013-07-24T19:46:10Z</cp:lastPrinted>
  <dcterms:created xsi:type="dcterms:W3CDTF">2013-01-09T22:59:59Z</dcterms:created>
  <dcterms:modified xsi:type="dcterms:W3CDTF">2013-07-25T19:08:26Z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-1597950010</vt:i4>
  </property>
  <property fmtid="{D5CDD505-2E9C-101B-9397-08002B2CF9AE}" pid="3" name="_EmailSubject">
    <vt:lpwstr>draft spreadsheet </vt:lpwstr>
  </property>
  <property fmtid="{D5CDD505-2E9C-101B-9397-08002B2CF9AE}" pid="4" name="_AuthorEmail">
    <vt:lpwstr>gordon.anderson@mail.tdhca.state.tx.us</vt:lpwstr>
  </property>
  <property fmtid="{D5CDD505-2E9C-101B-9397-08002B2CF9AE}" pid="5" name="_AuthorEmailDisplayName">
    <vt:lpwstr>Gordon Anderson</vt:lpwstr>
  </property>
  <property fmtid="{D5CDD505-2E9C-101B-9397-08002B2CF9AE}" pid="6" name="_ReviewingToolsShownOnce">
    <vt:lpwstr/>
  </property>
</Properties>
</file>